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plan nabave - glavni" sheetId="4" r:id="rId1"/>
    <sheet name="plan nabave - natječaji" sheetId="5" r:id="rId2"/>
  </sheets>
  <externalReferences>
    <externalReference r:id="rId3"/>
  </externalReferences>
  <definedNames>
    <definedName name="_xlnm._FilterDatabase" localSheetId="0" hidden="1">'plan nabave - glavni'!$B$7:$M$105</definedName>
    <definedName name="_xlnm._FilterDatabase" localSheetId="1" hidden="1">'plan nabave - natječaji'!$B$7:$M$13</definedName>
    <definedName name="hg">#REF!</definedName>
    <definedName name="Tuđa_imovina_dobivena_na_korištenje" localSheetId="1">#REF!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G105" i="4" l="1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3" i="4"/>
  <c r="G32" i="4"/>
  <c r="G31" i="4"/>
  <c r="G30" i="4"/>
  <c r="G28" i="4"/>
  <c r="G26" i="4"/>
  <c r="G25" i="4"/>
  <c r="G24" i="4"/>
  <c r="G23" i="4"/>
  <c r="G22" i="4"/>
  <c r="G21" i="4"/>
  <c r="F20" i="4"/>
  <c r="G20" i="4" s="1"/>
  <c r="G19" i="4"/>
  <c r="G18" i="4"/>
  <c r="G17" i="4"/>
  <c r="G16" i="4"/>
  <c r="G15" i="4"/>
  <c r="G14" i="4"/>
  <c r="G13" i="4"/>
  <c r="G12" i="4"/>
  <c r="G11" i="4"/>
  <c r="G10" i="4"/>
  <c r="G9" i="4"/>
  <c r="G8" i="4"/>
</calcChain>
</file>

<file path=xl/sharedStrings.xml><?xml version="1.0" encoding="utf-8"?>
<sst xmlns="http://schemas.openxmlformats.org/spreadsheetml/2006/main" count="884" uniqueCount="320">
  <si>
    <t>OŠ . Maria Martinolića</t>
  </si>
  <si>
    <t>Omladinaka 11</t>
  </si>
  <si>
    <t>51550 Mali Lošinj</t>
  </si>
  <si>
    <t>1.  REBALANS  PLANA   NABAVE</t>
  </si>
  <si>
    <t>2019.</t>
  </si>
  <si>
    <t>godina</t>
  </si>
  <si>
    <t>Redni broj</t>
  </si>
  <si>
    <t>Evidencijski broj nabave</t>
  </si>
  <si>
    <t>Predmet nabave</t>
  </si>
  <si>
    <t>CPV</t>
  </si>
  <si>
    <t>Procijenjena vrrijednost nabave (ukupno)</t>
  </si>
  <si>
    <t>Procijenjena vrrijednost nabave (bez PDV-a)</t>
  </si>
  <si>
    <t>Vrsta postupka</t>
  </si>
  <si>
    <t>Dijeli li se predmet nabave na grupe</t>
  </si>
  <si>
    <t>Sklapa li se ugovor ili OS</t>
  </si>
  <si>
    <t>Planirani početal postupka</t>
  </si>
  <si>
    <t>Planirano trajanje Ugovora ili OS</t>
  </si>
  <si>
    <t>Napomena</t>
  </si>
  <si>
    <t>EV-2019-00</t>
  </si>
  <si>
    <t>Seminari i sr. Usavršavanje</t>
  </si>
  <si>
    <t xml:space="preserve">80530000-8 </t>
  </si>
  <si>
    <t>Jednostavna nabava</t>
  </si>
  <si>
    <t>---</t>
  </si>
  <si>
    <t>EV-2019-01</t>
  </si>
  <si>
    <t xml:space="preserve">Uredski materijal  </t>
  </si>
  <si>
    <t>30192000-1</t>
  </si>
  <si>
    <t>EV-2019-02</t>
  </si>
  <si>
    <t>Uredski materijal - papiri</t>
  </si>
  <si>
    <t>30197600-2</t>
  </si>
  <si>
    <t>EV-2019-03</t>
  </si>
  <si>
    <t>Uredski materijal - toneri</t>
  </si>
  <si>
    <t>30125100-2</t>
  </si>
  <si>
    <t>EV-2019-04</t>
  </si>
  <si>
    <t>Uredski materijal - učenička dokumentacija</t>
  </si>
  <si>
    <t>22130000-0</t>
  </si>
  <si>
    <t>EV-2019-05</t>
  </si>
  <si>
    <t>Literatura (publikacije, časopisi, glasila, knjige i ostalo)</t>
  </si>
  <si>
    <t>22200000-2</t>
  </si>
  <si>
    <t>EV-2019-06</t>
  </si>
  <si>
    <t>Materijal i sredstva za čišćenje i održavanje</t>
  </si>
  <si>
    <t>39830000-9</t>
  </si>
  <si>
    <t>EV-2019-07</t>
  </si>
  <si>
    <t xml:space="preserve">Materijal za higijenske potrebe i njegu </t>
  </si>
  <si>
    <t>33760000-5</t>
  </si>
  <si>
    <t>EV-2019-08</t>
  </si>
  <si>
    <t>Usjevi, vrtlarski i hortikulturni proizvodi uzgojeni za tržište</t>
  </si>
  <si>
    <t>03110000-5</t>
  </si>
  <si>
    <t>EV-2019-09</t>
  </si>
  <si>
    <t>Zemlja</t>
  </si>
  <si>
    <t>14212400-4</t>
  </si>
  <si>
    <t>EV-2019-10</t>
  </si>
  <si>
    <t>Razna vrtlarska oprema</t>
  </si>
  <si>
    <t>16160000-4</t>
  </si>
  <si>
    <t>EV-2019-11</t>
  </si>
  <si>
    <t>Elektroničke potrepštine</t>
  </si>
  <si>
    <t>31711000-3</t>
  </si>
  <si>
    <t>EV-2019-12</t>
  </si>
  <si>
    <t>Papirnate salvete</t>
  </si>
  <si>
    <t>33764000-3</t>
  </si>
  <si>
    <t>EV-2019-13</t>
  </si>
  <si>
    <t>Edukativna oprema i igračke</t>
  </si>
  <si>
    <t>37520000-9</t>
  </si>
  <si>
    <t>EV-2019-14</t>
  </si>
  <si>
    <t>Eterična ulja</t>
  </si>
  <si>
    <t xml:space="preserve">24920000-9 </t>
  </si>
  <si>
    <t>EV-2019-15</t>
  </si>
  <si>
    <t>Kemikalije</t>
  </si>
  <si>
    <t>24000000-4</t>
  </si>
  <si>
    <t>EV-2019-15-1</t>
  </si>
  <si>
    <t>Tekstilne tkanine i srodni proizvodi</t>
  </si>
  <si>
    <t xml:space="preserve">19200000-8 </t>
  </si>
  <si>
    <t>EV-2019-15-2</t>
  </si>
  <si>
    <t>Glazure (i sl. za keramičku)</t>
  </si>
  <si>
    <t>44812100-6</t>
  </si>
  <si>
    <t>EV-2019-15-3</t>
  </si>
  <si>
    <t>Lagane posude, plutani čepovi, pokrovi posuda, kace i poklopci</t>
  </si>
  <si>
    <t>44618000-5</t>
  </si>
  <si>
    <t>EV-2019-16</t>
  </si>
  <si>
    <t>Mlijeko i mliječni proizvodi</t>
  </si>
  <si>
    <t>15500000-3</t>
  </si>
  <si>
    <t>EV-2019-17</t>
  </si>
  <si>
    <t>Mlijeko i mliječni proizvodi (školska shema)</t>
  </si>
  <si>
    <t>posebni propisi vezani uz školsku shemu</t>
  </si>
  <si>
    <t>EV-2019-18</t>
  </si>
  <si>
    <t>Pekarski proizvodi</t>
  </si>
  <si>
    <t>15610000-7</t>
  </si>
  <si>
    <t>EV-2019-19</t>
  </si>
  <si>
    <t>Meso, mesni proizvodi i riba</t>
  </si>
  <si>
    <t>15100000-9</t>
  </si>
  <si>
    <t>EV-2019-20</t>
  </si>
  <si>
    <t>Voće i orašasti plodovi</t>
  </si>
  <si>
    <t>03222000-3</t>
  </si>
  <si>
    <t>EV-2019-21</t>
  </si>
  <si>
    <t>Voće i orašasti plodovi (školska shema)</t>
  </si>
  <si>
    <t>EV-2019-22</t>
  </si>
  <si>
    <t>Povrće</t>
  </si>
  <si>
    <t>03221000-6</t>
  </si>
  <si>
    <t>EV-2019-23</t>
  </si>
  <si>
    <t>Ostale namirnice</t>
  </si>
  <si>
    <t>15800000-6</t>
  </si>
  <si>
    <t>EV-2019-24</t>
  </si>
  <si>
    <t xml:space="preserve">Električna energija </t>
  </si>
  <si>
    <t>09310000-5</t>
  </si>
  <si>
    <t>Javnu nabavu provodi PGŽ</t>
  </si>
  <si>
    <t>EV-2019-25</t>
  </si>
  <si>
    <t>Plin</t>
  </si>
  <si>
    <t>09123000-7</t>
  </si>
  <si>
    <t>EV-2019-26</t>
  </si>
  <si>
    <t>Motorni benzin i dizel gorivo</t>
  </si>
  <si>
    <t xml:space="preserve">09132000-3 </t>
  </si>
  <si>
    <t>EV-2019-27</t>
  </si>
  <si>
    <t>Ostali materijali za proizvodnju energije (ugljen, drva, teško ulje)</t>
  </si>
  <si>
    <t>09135000-4</t>
  </si>
  <si>
    <t>EV-2019-28</t>
  </si>
  <si>
    <t>Staklo</t>
  </si>
  <si>
    <t>14820000-5</t>
  </si>
  <si>
    <t>EV-2019-29</t>
  </si>
  <si>
    <t>Električne žarulje s nitima</t>
  </si>
  <si>
    <t>31510000-4</t>
  </si>
  <si>
    <t>EV-2019-30</t>
  </si>
  <si>
    <t>Električne potrepštine i pribor</t>
  </si>
  <si>
    <t>31680000-6</t>
  </si>
  <si>
    <t>EV-2019-31</t>
  </si>
  <si>
    <t>Građevinska stolarija</t>
  </si>
  <si>
    <t xml:space="preserve">44220000-8 </t>
  </si>
  <si>
    <t>EV-2019-32</t>
  </si>
  <si>
    <t>Proizvodi za kupaonicu i kuhinju</t>
  </si>
  <si>
    <t>44410000-7</t>
  </si>
  <si>
    <t>EV-2019-33</t>
  </si>
  <si>
    <t>Alati, brave, ključevi, šarke, spojeni elementi, lanac i opruge</t>
  </si>
  <si>
    <t>44500000-5</t>
  </si>
  <si>
    <t>EV-2019-34</t>
  </si>
  <si>
    <t>Boje, lakovi i smole</t>
  </si>
  <si>
    <t xml:space="preserve">44800000-8 </t>
  </si>
  <si>
    <t>EV-2019-35</t>
  </si>
  <si>
    <t>Karte, globusi i sl.</t>
  </si>
  <si>
    <t xml:space="preserve">22114300-5 </t>
  </si>
  <si>
    <t>EV-2019-36</t>
  </si>
  <si>
    <t>Oprema za sportove na igralištima i terenima</t>
  </si>
  <si>
    <t>37450000-7</t>
  </si>
  <si>
    <t>EV-2019-36-1</t>
  </si>
  <si>
    <t>Oprema za obrazovne potrebe</t>
  </si>
  <si>
    <t>39162000-5</t>
  </si>
  <si>
    <t>EV-2019-36-2</t>
  </si>
  <si>
    <t>Zastave</t>
  </si>
  <si>
    <t xml:space="preserve">35821000-5 </t>
  </si>
  <si>
    <t>EV-2019-36-3</t>
  </si>
  <si>
    <t>Kuhinjska oprema</t>
  </si>
  <si>
    <t>39221000-7</t>
  </si>
  <si>
    <t>EV-2019-37</t>
  </si>
  <si>
    <t>Službena, radna i zaštitna odjeća i obuća</t>
  </si>
  <si>
    <t>18110000-3</t>
  </si>
  <si>
    <t>EV-2019-38</t>
  </si>
  <si>
    <t>Usluge telefona</t>
  </si>
  <si>
    <t>64210000-1</t>
  </si>
  <si>
    <t>EV-2019-39</t>
  </si>
  <si>
    <t>Poštarina (pisma, tiskanice i sl.)</t>
  </si>
  <si>
    <t>64100000-7</t>
  </si>
  <si>
    <t>EV-2019-40</t>
  </si>
  <si>
    <t>Rent-a-car i taxi prijevoz</t>
  </si>
  <si>
    <t>60120000-6</t>
  </si>
  <si>
    <t>EV-2019-41</t>
  </si>
  <si>
    <t>Ostale usluge za komunikaciju i prijevoz - teret</t>
  </si>
  <si>
    <t>60183000-4</t>
  </si>
  <si>
    <t>EV-2019-42</t>
  </si>
  <si>
    <t>Ostale usluge za komunikaciju i prijevoz - putnici</t>
  </si>
  <si>
    <t>60170000-0</t>
  </si>
  <si>
    <t>EV-2019-43</t>
  </si>
  <si>
    <t>Ostale usluge za komunikaciju i prijevoz - školski autobus</t>
  </si>
  <si>
    <t>EV-2019-44</t>
  </si>
  <si>
    <t>Kontrole zgrade</t>
  </si>
  <si>
    <t xml:space="preserve">71631300-3 </t>
  </si>
  <si>
    <t>EV-2019-45</t>
  </si>
  <si>
    <t>Održavanje lifta</t>
  </si>
  <si>
    <t>50750000-7</t>
  </si>
  <si>
    <t>EV-2019-46</t>
  </si>
  <si>
    <t>Održavanje kotlovnice</t>
  </si>
  <si>
    <t>50720000-8</t>
  </si>
  <si>
    <t>EV-2019-47</t>
  </si>
  <si>
    <t>Zidarski radovi</t>
  </si>
  <si>
    <t>45262500-6</t>
  </si>
  <si>
    <t>EV-2019-48</t>
  </si>
  <si>
    <t>Održavanje podova i podnih obloga</t>
  </si>
  <si>
    <t>45432000-4</t>
  </si>
  <si>
    <t>EV-2019-49</t>
  </si>
  <si>
    <t xml:space="preserve">Vodoinstalaterski radovi </t>
  </si>
  <si>
    <t>45332000-3</t>
  </si>
  <si>
    <t>EV-2019-49-1</t>
  </si>
  <si>
    <t>Usluge održavanja telefonske mreže (tel. centrala i kablovi)</t>
  </si>
  <si>
    <t xml:space="preserve">50332000-1 </t>
  </si>
  <si>
    <t>EV-2019-50</t>
  </si>
  <si>
    <t xml:space="preserve">Održavanje računala i računalne opreme </t>
  </si>
  <si>
    <t>50321000-1</t>
  </si>
  <si>
    <t>EV-2019-51</t>
  </si>
  <si>
    <t>Održavanje fotokopirni stroj</t>
  </si>
  <si>
    <t>50313100-3</t>
  </si>
  <si>
    <t>EV-2019-52</t>
  </si>
  <si>
    <t>Održavanje klima uređaji</t>
  </si>
  <si>
    <t>50730000-1</t>
  </si>
  <si>
    <t>EV-2019-53</t>
  </si>
  <si>
    <t>Održavanje aparati za gašenje</t>
  </si>
  <si>
    <t>50413200-5</t>
  </si>
  <si>
    <t>EV-2019-54</t>
  </si>
  <si>
    <t>Održavanje kuhinksi strojevi i uređaji</t>
  </si>
  <si>
    <t>50882000-1</t>
  </si>
  <si>
    <t>EV-2019-55</t>
  </si>
  <si>
    <t>Održavanje glazbeni instrumenti</t>
  </si>
  <si>
    <t>50860000-1</t>
  </si>
  <si>
    <t>EV-2019-56</t>
  </si>
  <si>
    <t>Opskrba vodom</t>
  </si>
  <si>
    <t>65111000-4</t>
  </si>
  <si>
    <t>EV-2019-56-1</t>
  </si>
  <si>
    <t>Usluge popravka i održavanja sigurnosne opreme (videonadzor i alarm)</t>
  </si>
  <si>
    <t>50610000-4</t>
  </si>
  <si>
    <t>EV-2019-56-2</t>
  </si>
  <si>
    <t>EV-2019-57</t>
  </si>
  <si>
    <t>Iznošenje i odvoz smeća</t>
  </si>
  <si>
    <t>----</t>
  </si>
  <si>
    <t>Izuzeće članak 30 stavak 1</t>
  </si>
  <si>
    <t>EV-2019-58</t>
  </si>
  <si>
    <t>Deratizacija i dezinsekcija</t>
  </si>
  <si>
    <t>90920000-2</t>
  </si>
  <si>
    <t>EV-2019-59</t>
  </si>
  <si>
    <t>Dimnjačarske i ekološke usluge</t>
  </si>
  <si>
    <t>90915000-4</t>
  </si>
  <si>
    <t>EV-2019-60</t>
  </si>
  <si>
    <t>Ostale komunalne usluge</t>
  </si>
  <si>
    <t>90410000-4</t>
  </si>
  <si>
    <t>EV-2019-61</t>
  </si>
  <si>
    <t>Zakupnine i najamnine za građevinske objekte</t>
  </si>
  <si>
    <t>EV-2019-61-1</t>
  </si>
  <si>
    <t>Programski paket - licenca</t>
  </si>
  <si>
    <t xml:space="preserve">48300000-1 </t>
  </si>
  <si>
    <t>EV-2019-62</t>
  </si>
  <si>
    <t>Obvezni i preventivni zdravstveni pregledi zaposlenika</t>
  </si>
  <si>
    <t>85147000-1</t>
  </si>
  <si>
    <t>EV-2019-63</t>
  </si>
  <si>
    <t>Laboratorijske usluge</t>
  </si>
  <si>
    <t>85145000-7</t>
  </si>
  <si>
    <t>EV-2019-64</t>
  </si>
  <si>
    <t>Ostale intelektualne usluge</t>
  </si>
  <si>
    <t>74111000-0</t>
  </si>
  <si>
    <t>EV-2019-65</t>
  </si>
  <si>
    <t>Ostale računalne usluge</t>
  </si>
  <si>
    <t>72264000-3</t>
  </si>
  <si>
    <t>EV-2019-66</t>
  </si>
  <si>
    <t>Grafičke i tiskarske usluge, usluge kopiranja i uvezivanja i slično</t>
  </si>
  <si>
    <t>78180000-2</t>
  </si>
  <si>
    <t>EV-2019-67</t>
  </si>
  <si>
    <t>Usluge čišćenja, pranja i slično</t>
  </si>
  <si>
    <t>74740000-8</t>
  </si>
  <si>
    <t>EV-2019-68</t>
  </si>
  <si>
    <t>Usluge čuvanja imovine i osoba</t>
  </si>
  <si>
    <t>79710000-4</t>
  </si>
  <si>
    <t>EV-2019-69</t>
  </si>
  <si>
    <t>Odtsle usluge - ZNR I ZOP</t>
  </si>
  <si>
    <t>74861000-5</t>
  </si>
  <si>
    <t>EV-2019-70</t>
  </si>
  <si>
    <t>Usluge dostavljanja pripremljene hrane (catering) u škole</t>
  </si>
  <si>
    <t>55524000-9</t>
  </si>
  <si>
    <t>EV-2019-71</t>
  </si>
  <si>
    <t>Premije osiguranja ostale imovine</t>
  </si>
  <si>
    <t>66515200-5</t>
  </si>
  <si>
    <t>EV-2019-72</t>
  </si>
  <si>
    <t>Reprezentacija</t>
  </si>
  <si>
    <t>55300000-3</t>
  </si>
  <si>
    <t>EV-2019-73</t>
  </si>
  <si>
    <t>Rashodi protokola (vijenci, cvijeće, svijeće i slično)</t>
  </si>
  <si>
    <t>03441000-3</t>
  </si>
  <si>
    <t>EV-2019-74</t>
  </si>
  <si>
    <t>Osiguranje učenici</t>
  </si>
  <si>
    <t>66310000-6</t>
  </si>
  <si>
    <t>EV-2019-75</t>
  </si>
  <si>
    <t>Pokloni i priznanja</t>
  </si>
  <si>
    <t>18530000-3</t>
  </si>
  <si>
    <t>EV-2019-76</t>
  </si>
  <si>
    <t>Usluge ovjeravanja (ovrhe)</t>
  </si>
  <si>
    <t> 79132000-8</t>
  </si>
  <si>
    <t>EV-2019-77</t>
  </si>
  <si>
    <t>Usluge računalne potpore (certifikati COP)</t>
  </si>
  <si>
    <t xml:space="preserve">72610000-9 </t>
  </si>
  <si>
    <t>EV-2019-77-1</t>
  </si>
  <si>
    <t>Kontrola ispušnih plinova kotolvnica</t>
  </si>
  <si>
    <t>EV-2019-78</t>
  </si>
  <si>
    <t>Računala i računalna oprema</t>
  </si>
  <si>
    <t>30230000-0</t>
  </si>
  <si>
    <t>EV-2019-78-1</t>
  </si>
  <si>
    <t>Telefonska centrala</t>
  </si>
  <si>
    <t>32550000-3</t>
  </si>
  <si>
    <t>EV-2019-79</t>
  </si>
  <si>
    <t>Oprema za grijanje, ventilaciju i hlađenje</t>
  </si>
  <si>
    <t>39717000-1</t>
  </si>
  <si>
    <t>EV-2019-80</t>
  </si>
  <si>
    <t>Glazbeni instrumenti i oprema</t>
  </si>
  <si>
    <t>37310000-4</t>
  </si>
  <si>
    <t>EV-2019-80-1</t>
  </si>
  <si>
    <t>Slikarski štafelaj</t>
  </si>
  <si>
    <t>37820000-2</t>
  </si>
  <si>
    <t>EV-2019-80-2</t>
  </si>
  <si>
    <t>Multimediska oprema</t>
  </si>
  <si>
    <t>32322000-6</t>
  </si>
  <si>
    <t>EV-2019-80-3</t>
  </si>
  <si>
    <t>Mikroskop</t>
  </si>
  <si>
    <t xml:space="preserve">38510000-3 </t>
  </si>
  <si>
    <t>EV-2019-80-4</t>
  </si>
  <si>
    <t>Hidrofor</t>
  </si>
  <si>
    <t xml:space="preserve">42122130-0 </t>
  </si>
  <si>
    <t>EV-2019-81</t>
  </si>
  <si>
    <t>Knjige</t>
  </si>
  <si>
    <t>22110000-4</t>
  </si>
  <si>
    <t>ravnatelj:</t>
  </si>
  <si>
    <t xml:space="preserve">       M.P.                  </t>
  </si>
  <si>
    <t>Mali Lošinj</t>
  </si>
  <si>
    <t>NATJEČAJI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</si>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</sst>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2"/>
      <name val="Arial"/>
    </font>
    <font>
      <b/>
      <sz val="14"/>
      <name val="Arial"/>
      <family val="2"/>
      <charset val="238"/>
    </font>
    <font>
      <sz val="10"/>
      <name val="Arial"/>
      <charset val="238"/>
    </font>
    <font>
      <sz val="10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rgb="FF363636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2" fillId="0" borderId="0"/>
    <xf numFmtId="0" fontId="4" fillId="0" borderId="0"/>
    <xf numFmtId="0" fontId="6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2" borderId="1" applyNumberFormat="0" applyFont="0" applyAlignment="0" applyProtection="0"/>
    <xf numFmtId="0" fontId="14" fillId="18" borderId="25" applyNumberFormat="0" applyAlignment="0" applyProtection="0"/>
    <xf numFmtId="0" fontId="15" fillId="19" borderId="26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5" applyNumberFormat="0" applyAlignment="0" applyProtection="0"/>
    <xf numFmtId="0" fontId="22" fillId="0" borderId="30" applyNumberFormat="0" applyFill="0" applyAlignment="0" applyProtection="0"/>
    <xf numFmtId="0" fontId="23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4" fillId="6" borderId="31" applyNumberFormat="0" applyFont="0" applyAlignment="0" applyProtection="0"/>
    <xf numFmtId="0" fontId="25" fillId="0" borderId="0"/>
    <xf numFmtId="0" fontId="26" fillId="18" borderId="32" applyNumberFormat="0" applyAlignment="0" applyProtection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2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1" applyFont="1" applyFill="1" applyAlignment="1" applyProtection="1"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2" fillId="0" borderId="0" xfId="1" applyFill="1" applyProtection="1">
      <protection hidden="1"/>
    </xf>
    <xf numFmtId="49" fontId="4" fillId="0" borderId="0" xfId="2" applyNumberFormat="1" applyAlignment="1">
      <alignment horizontal="center" vertical="center"/>
    </xf>
    <xf numFmtId="49" fontId="4" fillId="0" borderId="0" xfId="2" applyNumberFormat="1" applyAlignment="1">
      <alignment vertical="center"/>
    </xf>
    <xf numFmtId="0" fontId="4" fillId="0" borderId="0" xfId="2" applyAlignment="1">
      <alignment vertical="center"/>
    </xf>
    <xf numFmtId="0" fontId="4" fillId="0" borderId="0" xfId="2" applyAlignment="1">
      <alignment horizontal="center" vertical="center" wrapText="1"/>
    </xf>
    <xf numFmtId="4" fontId="4" fillId="0" borderId="0" xfId="2" applyNumberFormat="1" applyAlignment="1">
      <alignment vertical="center"/>
    </xf>
    <xf numFmtId="0" fontId="2" fillId="0" borderId="0" xfId="1" applyFill="1" applyAlignment="1" applyProtection="1">
      <alignment horizontal="center"/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5" fillId="0" borderId="2" xfId="1" applyFont="1" applyFill="1" applyBorder="1" applyAlignment="1" applyProtection="1">
      <alignment horizontal="center"/>
      <protection hidden="1"/>
    </xf>
    <xf numFmtId="0" fontId="5" fillId="0" borderId="0" xfId="1" applyFont="1" applyFill="1" applyProtection="1">
      <protection hidden="1"/>
    </xf>
    <xf numFmtId="0" fontId="2" fillId="3" borderId="3" xfId="2" applyFont="1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4" fontId="2" fillId="3" borderId="4" xfId="2" applyNumberFormat="1" applyFont="1" applyFill="1" applyBorder="1" applyAlignment="1">
      <alignment horizontal="center" vertical="center" wrapText="1"/>
    </xf>
    <xf numFmtId="49" fontId="2" fillId="3" borderId="5" xfId="2" applyNumberFormat="1" applyFont="1" applyFill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49" fontId="2" fillId="0" borderId="7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Fill="1" applyBorder="1" applyAlignment="1">
      <alignment horizontal="left" vertical="center" wrapText="1"/>
    </xf>
    <xf numFmtId="0" fontId="7" fillId="0" borderId="7" xfId="3" applyFont="1" applyBorder="1" applyAlignment="1">
      <alignment horizontal="center" vertical="center"/>
    </xf>
    <xf numFmtId="4" fontId="2" fillId="0" borderId="7" xfId="2" applyNumberFormat="1" applyFont="1" applyFill="1" applyBorder="1" applyAlignment="1">
      <alignment horizontal="right" vertical="center" wrapText="1"/>
    </xf>
    <xf numFmtId="4" fontId="2" fillId="0" borderId="7" xfId="1" applyNumberFormat="1" applyFont="1" applyFill="1" applyBorder="1" applyAlignment="1" applyProtection="1">
      <alignment vertical="center"/>
      <protection hidden="1"/>
    </xf>
    <xf numFmtId="49" fontId="2" fillId="0" borderId="8" xfId="2" applyNumberFormat="1" applyFont="1" applyBorder="1" applyAlignment="1">
      <alignment horizontal="center" vertical="center" wrapText="1"/>
    </xf>
    <xf numFmtId="49" fontId="2" fillId="0" borderId="8" xfId="2" applyNumberFormat="1" applyFont="1" applyBorder="1" applyAlignment="1">
      <alignment horizontal="center" vertical="center"/>
    </xf>
    <xf numFmtId="49" fontId="2" fillId="0" borderId="9" xfId="2" applyNumberFormat="1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0" borderId="8" xfId="2" applyFont="1" applyBorder="1" applyAlignment="1" applyProtection="1">
      <alignment horizontal="left" vertical="center" wrapText="1"/>
      <protection hidden="1"/>
    </xf>
    <xf numFmtId="49" fontId="2" fillId="0" borderId="8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 applyProtection="1">
      <alignment vertical="center"/>
      <protection hidden="1"/>
    </xf>
    <xf numFmtId="4" fontId="2" fillId="0" borderId="11" xfId="1" applyNumberFormat="1" applyFont="1" applyFill="1" applyBorder="1" applyAlignment="1" applyProtection="1">
      <alignment vertical="center"/>
      <protection hidden="1"/>
    </xf>
    <xf numFmtId="49" fontId="2" fillId="0" borderId="12" xfId="2" applyNumberFormat="1" applyFont="1" applyBorder="1" applyAlignment="1">
      <alignment vertical="center"/>
    </xf>
    <xf numFmtId="49" fontId="2" fillId="0" borderId="13" xfId="2" applyNumberFormat="1" applyFont="1" applyBorder="1" applyAlignment="1">
      <alignment horizontal="center" vertical="center"/>
    </xf>
    <xf numFmtId="0" fontId="2" fillId="0" borderId="13" xfId="2" applyFont="1" applyBorder="1" applyAlignment="1" applyProtection="1">
      <alignment horizontal="left" vertical="center" wrapText="1"/>
      <protection hidden="1"/>
    </xf>
    <xf numFmtId="49" fontId="2" fillId="0" borderId="13" xfId="1" applyNumberFormat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 applyProtection="1">
      <alignment vertical="center"/>
      <protection hidden="1"/>
    </xf>
    <xf numFmtId="49" fontId="2" fillId="0" borderId="13" xfId="2" applyNumberFormat="1" applyFont="1" applyBorder="1" applyAlignment="1">
      <alignment horizontal="center" vertical="center" wrapText="1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3" xfId="2" applyNumberFormat="1" applyFont="1" applyBorder="1" applyAlignment="1">
      <alignment horizontal="left" vertical="center" wrapText="1"/>
    </xf>
    <xf numFmtId="4" fontId="2" fillId="0" borderId="0" xfId="1" applyNumberFormat="1" applyFont="1" applyFill="1" applyBorder="1" applyAlignment="1" applyProtection="1">
      <alignment vertical="center"/>
      <protection hidden="1"/>
    </xf>
    <xf numFmtId="49" fontId="2" fillId="0" borderId="14" xfId="2" applyNumberFormat="1" applyFont="1" applyBorder="1" applyAlignment="1">
      <alignment horizontal="left" vertical="center" wrapText="1"/>
    </xf>
    <xf numFmtId="49" fontId="2" fillId="0" borderId="15" xfId="2" applyNumberFormat="1" applyFont="1" applyBorder="1" applyAlignment="1">
      <alignment horizontal="left" vertical="center" wrapText="1"/>
    </xf>
    <xf numFmtId="49" fontId="2" fillId="0" borderId="16" xfId="2" applyNumberFormat="1" applyFont="1" applyBorder="1" applyAlignment="1">
      <alignment horizontal="left" vertical="center" wrapText="1"/>
    </xf>
    <xf numFmtId="0" fontId="2" fillId="0" borderId="13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" fillId="0" borderId="13" xfId="1" applyFont="1" applyFill="1" applyBorder="1" applyAlignment="1" applyProtection="1">
      <alignment horizontal="left" vertical="center" wrapText="1"/>
      <protection hidden="1"/>
    </xf>
    <xf numFmtId="49" fontId="2" fillId="0" borderId="13" xfId="2" applyNumberFormat="1" applyFont="1" applyFill="1" applyBorder="1" applyAlignment="1">
      <alignment horizontal="center" vertical="center" wrapText="1"/>
    </xf>
    <xf numFmtId="49" fontId="2" fillId="0" borderId="8" xfId="2" applyNumberFormat="1" applyFont="1" applyFill="1" applyBorder="1" applyAlignment="1">
      <alignment horizontal="center" vertical="center" wrapText="1"/>
    </xf>
    <xf numFmtId="49" fontId="2" fillId="0" borderId="8" xfId="2" applyNumberFormat="1" applyFont="1" applyFill="1" applyBorder="1" applyAlignment="1">
      <alignment horizontal="center" vertical="center"/>
    </xf>
    <xf numFmtId="49" fontId="2" fillId="0" borderId="12" xfId="2" applyNumberFormat="1" applyFont="1" applyFill="1" applyBorder="1" applyAlignment="1">
      <alignment vertical="center"/>
    </xf>
    <xf numFmtId="4" fontId="4" fillId="0" borderId="0" xfId="2" applyNumberFormat="1" applyBorder="1" applyAlignment="1">
      <alignment horizontal="center" vertical="center" wrapText="1"/>
    </xf>
    <xf numFmtId="49" fontId="2" fillId="0" borderId="12" xfId="2" applyNumberFormat="1" applyFont="1" applyFill="1" applyBorder="1" applyAlignment="1">
      <alignment vertical="center" wrapText="1"/>
    </xf>
    <xf numFmtId="4" fontId="4" fillId="0" borderId="0" xfId="2" applyNumberFormat="1" applyAlignment="1">
      <alignment horizontal="center" vertical="center" wrapText="1"/>
    </xf>
    <xf numFmtId="49" fontId="2" fillId="0" borderId="13" xfId="2" applyNumberFormat="1" applyFont="1" applyFill="1" applyBorder="1" applyAlignment="1">
      <alignment horizontal="center" vertical="center"/>
    </xf>
    <xf numFmtId="4" fontId="9" fillId="0" borderId="0" xfId="2" applyNumberFormat="1" applyFont="1" applyAlignment="1">
      <alignment horizontal="center" vertical="center" wrapText="1"/>
    </xf>
    <xf numFmtId="4" fontId="2" fillId="0" borderId="13" xfId="2" applyNumberFormat="1" applyFont="1" applyBorder="1" applyAlignment="1">
      <alignment vertical="center"/>
    </xf>
    <xf numFmtId="49" fontId="2" fillId="0" borderId="17" xfId="2" applyNumberFormat="1" applyFont="1" applyBorder="1" applyAlignment="1">
      <alignment vertical="center" wrapText="1"/>
    </xf>
    <xf numFmtId="0" fontId="2" fillId="0" borderId="13" xfId="2" applyFont="1" applyBorder="1" applyAlignment="1">
      <alignment horizontal="center" vertical="center" wrapText="1"/>
    </xf>
    <xf numFmtId="49" fontId="2" fillId="0" borderId="13" xfId="1" applyNumberFormat="1" applyFont="1" applyFill="1" applyBorder="1" applyAlignment="1">
      <alignment horizontal="left" vertical="center" wrapText="1"/>
    </xf>
    <xf numFmtId="0" fontId="2" fillId="0" borderId="13" xfId="2" applyFont="1" applyBorder="1" applyAlignment="1">
      <alignment horizontal="center" vertical="center"/>
    </xf>
    <xf numFmtId="49" fontId="2" fillId="0" borderId="13" xfId="2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left" vertical="center" wrapText="1"/>
    </xf>
    <xf numFmtId="49" fontId="2" fillId="0" borderId="18" xfId="2" applyNumberFormat="1" applyFont="1" applyBorder="1" applyAlignment="1">
      <alignment horizontal="left" vertical="center" wrapText="1"/>
    </xf>
    <xf numFmtId="49" fontId="2" fillId="0" borderId="18" xfId="2" applyNumberFormat="1" applyFont="1" applyFill="1" applyBorder="1" applyAlignment="1">
      <alignment horizontal="left" vertical="center" wrapText="1"/>
    </xf>
    <xf numFmtId="0" fontId="2" fillId="0" borderId="13" xfId="3" applyFont="1" applyBorder="1" applyAlignment="1">
      <alignment horizontal="left" vertical="center"/>
    </xf>
    <xf numFmtId="0" fontId="8" fillId="0" borderId="13" xfId="3" applyFont="1" applyBorder="1" applyAlignment="1">
      <alignment vertical="center"/>
    </xf>
    <xf numFmtId="0" fontId="9" fillId="0" borderId="0" xfId="2" applyFont="1" applyAlignment="1">
      <alignment vertical="center"/>
    </xf>
    <xf numFmtId="0" fontId="2" fillId="0" borderId="18" xfId="1" applyFont="1" applyFill="1" applyBorder="1" applyAlignment="1" applyProtection="1">
      <alignment horizontal="left" vertical="center" wrapText="1"/>
      <protection hidden="1"/>
    </xf>
    <xf numFmtId="0" fontId="2" fillId="0" borderId="13" xfId="2" applyFont="1" applyFill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0" fontId="7" fillId="0" borderId="0" xfId="3" applyFont="1" applyAlignment="1">
      <alignment horizontal="left" vertical="center" wrapText="1"/>
    </xf>
    <xf numFmtId="0" fontId="7" fillId="0" borderId="13" xfId="3" applyFont="1" applyBorder="1" applyAlignment="1">
      <alignment horizontal="center" vertical="center"/>
    </xf>
    <xf numFmtId="4" fontId="2" fillId="0" borderId="13" xfId="1" applyNumberFormat="1" applyFont="1" applyFill="1" applyBorder="1" applyAlignment="1" applyProtection="1">
      <alignment vertical="center"/>
      <protection locked="0"/>
    </xf>
    <xf numFmtId="49" fontId="2" fillId="0" borderId="17" xfId="2" applyNumberFormat="1" applyFont="1" applyBorder="1" applyAlignment="1">
      <alignment vertical="center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4" fontId="2" fillId="0" borderId="13" xfId="2" applyNumberFormat="1" applyFont="1" applyFill="1" applyBorder="1" applyAlignment="1">
      <alignment vertical="center"/>
    </xf>
    <xf numFmtId="4" fontId="9" fillId="0" borderId="0" xfId="2" applyNumberFormat="1" applyFont="1" applyFill="1" applyBorder="1" applyAlignment="1">
      <alignment vertical="center"/>
    </xf>
    <xf numFmtId="3" fontId="4" fillId="0" borderId="0" xfId="2" applyNumberFormat="1" applyFill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13" xfId="2" applyFont="1" applyFill="1" applyBorder="1" applyAlignment="1" applyProtection="1">
      <alignment horizontal="left" vertical="center" wrapText="1"/>
      <protection hidden="1"/>
    </xf>
    <xf numFmtId="0" fontId="7" fillId="0" borderId="0" xfId="3" applyFont="1" applyAlignment="1">
      <alignment vertical="center" wrapText="1"/>
    </xf>
    <xf numFmtId="49" fontId="2" fillId="0" borderId="17" xfId="2" applyNumberFormat="1" applyFont="1" applyFill="1" applyBorder="1" applyAlignment="1">
      <alignment vertical="center"/>
    </xf>
    <xf numFmtId="0" fontId="4" fillId="0" borderId="0" xfId="2" applyFill="1" applyAlignment="1">
      <alignment vertical="center"/>
    </xf>
    <xf numFmtId="49" fontId="2" fillId="0" borderId="19" xfId="2" applyNumberFormat="1" applyFont="1" applyBorder="1" applyAlignment="1">
      <alignment horizontal="left" vertical="center" wrapText="1"/>
    </xf>
    <xf numFmtId="0" fontId="2" fillId="0" borderId="19" xfId="3" applyFont="1" applyBorder="1" applyAlignment="1">
      <alignment horizontal="left" vertical="center" wrapText="1"/>
    </xf>
    <xf numFmtId="0" fontId="2" fillId="0" borderId="11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8" fillId="0" borderId="19" xfId="3" applyFont="1" applyBorder="1" applyAlignment="1">
      <alignment horizontal="left" vertical="center" wrapText="1"/>
    </xf>
    <xf numFmtId="0" fontId="2" fillId="0" borderId="13" xfId="3" applyFont="1" applyBorder="1" applyAlignment="1">
      <alignment horizontal="left" vertical="center" wrapText="1"/>
    </xf>
    <xf numFmtId="4" fontId="2" fillId="0" borderId="13" xfId="2" applyNumberFormat="1" applyFont="1" applyBorder="1" applyAlignment="1" applyProtection="1">
      <alignment vertical="center" wrapText="1"/>
      <protection hidden="1"/>
    </xf>
    <xf numFmtId="49" fontId="2" fillId="0" borderId="0" xfId="1" applyNumberFormat="1" applyFill="1"/>
    <xf numFmtId="0" fontId="2" fillId="0" borderId="8" xfId="2" applyFont="1" applyFill="1" applyBorder="1" applyAlignment="1" applyProtection="1">
      <alignment horizontal="left" vertical="center" wrapText="1"/>
      <protection hidden="1"/>
    </xf>
    <xf numFmtId="4" fontId="2" fillId="0" borderId="13" xfId="2" applyNumberFormat="1" applyFont="1" applyFill="1" applyBorder="1" applyAlignment="1" applyProtection="1">
      <alignment vertical="center" wrapText="1"/>
      <protection hidden="1"/>
    </xf>
    <xf numFmtId="0" fontId="2" fillId="0" borderId="0" xfId="2" applyFont="1" applyBorder="1" applyAlignment="1">
      <alignment horizontal="center" vertical="center"/>
    </xf>
    <xf numFmtId="0" fontId="2" fillId="0" borderId="19" xfId="2" applyFont="1" applyBorder="1" applyAlignment="1" applyProtection="1">
      <alignment horizontal="left" vertical="center" wrapText="1"/>
      <protection hidden="1"/>
    </xf>
    <xf numFmtId="49" fontId="2" fillId="0" borderId="19" xfId="2" applyNumberFormat="1" applyFont="1" applyBorder="1" applyAlignment="1">
      <alignment horizontal="center" vertical="center" wrapText="1"/>
    </xf>
    <xf numFmtId="4" fontId="2" fillId="0" borderId="19" xfId="2" applyNumberFormat="1" applyFont="1" applyBorder="1" applyAlignment="1" applyProtection="1">
      <alignment vertical="center" wrapText="1"/>
      <protection hidden="1"/>
    </xf>
    <xf numFmtId="49" fontId="2" fillId="0" borderId="20" xfId="2" applyNumberFormat="1" applyFont="1" applyBorder="1" applyAlignment="1">
      <alignment vertical="center" wrapText="1"/>
    </xf>
    <xf numFmtId="0" fontId="2" fillId="0" borderId="21" xfId="2" applyFont="1" applyBorder="1" applyAlignment="1">
      <alignment horizontal="center" vertical="center"/>
    </xf>
    <xf numFmtId="0" fontId="2" fillId="0" borderId="19" xfId="2" applyFont="1" applyFill="1" applyBorder="1" applyAlignment="1" applyProtection="1">
      <alignment horizontal="left" vertical="center" wrapText="1"/>
      <protection hidden="1"/>
    </xf>
    <xf numFmtId="49" fontId="2" fillId="0" borderId="19" xfId="2" applyNumberFormat="1" applyFont="1" applyFill="1" applyBorder="1" applyAlignment="1">
      <alignment horizontal="center" vertical="center" wrapText="1"/>
    </xf>
    <xf numFmtId="4" fontId="2" fillId="0" borderId="19" xfId="2" applyNumberFormat="1" applyFont="1" applyFill="1" applyBorder="1" applyAlignment="1" applyProtection="1">
      <alignment vertical="center" wrapText="1"/>
      <protection hidden="1"/>
    </xf>
    <xf numFmtId="4" fontId="2" fillId="0" borderId="19" xfId="1" applyNumberFormat="1" applyFont="1" applyFill="1" applyBorder="1" applyAlignment="1" applyProtection="1">
      <alignment vertical="center"/>
      <protection hidden="1"/>
    </xf>
    <xf numFmtId="0" fontId="2" fillId="0" borderId="22" xfId="2" applyFont="1" applyBorder="1" applyAlignment="1">
      <alignment horizontal="center" vertical="center"/>
    </xf>
    <xf numFmtId="49" fontId="2" fillId="0" borderId="23" xfId="2" applyNumberFormat="1" applyFont="1" applyBorder="1" applyAlignment="1">
      <alignment horizontal="center" vertical="center"/>
    </xf>
    <xf numFmtId="49" fontId="2" fillId="0" borderId="23" xfId="2" applyNumberFormat="1" applyFont="1" applyFill="1" applyBorder="1" applyAlignment="1">
      <alignment horizontal="left" vertical="center" wrapText="1"/>
    </xf>
    <xf numFmtId="49" fontId="2" fillId="0" borderId="23" xfId="2" applyNumberFormat="1" applyFont="1" applyFill="1" applyBorder="1" applyAlignment="1">
      <alignment horizontal="center" vertical="center" wrapText="1"/>
    </xf>
    <xf numFmtId="4" fontId="2" fillId="0" borderId="23" xfId="2" applyNumberFormat="1" applyFont="1" applyBorder="1" applyAlignment="1">
      <alignment vertical="center"/>
    </xf>
    <xf numFmtId="4" fontId="2" fillId="0" borderId="23" xfId="1" applyNumberFormat="1" applyFont="1" applyFill="1" applyBorder="1" applyAlignment="1" applyProtection="1">
      <alignment vertical="center"/>
      <protection hidden="1"/>
    </xf>
    <xf numFmtId="49" fontId="2" fillId="0" borderId="23" xfId="2" applyNumberFormat="1" applyFont="1" applyBorder="1" applyAlignment="1">
      <alignment horizontal="center" vertical="center" wrapText="1"/>
    </xf>
    <xf numFmtId="49" fontId="2" fillId="0" borderId="24" xfId="2" applyNumberFormat="1" applyFont="1" applyBorder="1" applyAlignment="1">
      <alignment vertical="center"/>
    </xf>
    <xf numFmtId="0" fontId="2" fillId="0" borderId="0" xfId="1" applyFill="1" applyAlignment="1">
      <alignment horizontal="center"/>
    </xf>
    <xf numFmtId="0" fontId="2" fillId="0" borderId="0" xfId="1" applyFill="1"/>
    <xf numFmtId="0" fontId="2" fillId="0" borderId="0" xfId="1" applyFill="1" applyAlignment="1">
      <alignment horizontal="right"/>
    </xf>
    <xf numFmtId="0" fontId="2" fillId="0" borderId="0" xfId="1" applyFill="1" applyAlignment="1">
      <alignment horizontal="left"/>
    </xf>
    <xf numFmtId="0" fontId="2" fillId="0" borderId="0" xfId="1" applyFill="1" applyBorder="1" applyAlignment="1">
      <alignment horizontal="left"/>
    </xf>
    <xf numFmtId="49" fontId="3" fillId="0" borderId="0" xfId="2" applyNumberFormat="1" applyFont="1" applyAlignment="1">
      <alignment vertical="center"/>
    </xf>
    <xf numFmtId="0" fontId="2" fillId="0" borderId="6" xfId="2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0" borderId="7" xfId="1" applyFont="1" applyFill="1" applyBorder="1" applyAlignment="1" applyProtection="1">
      <alignment horizontal="left" vertical="center" wrapText="1"/>
      <protection hidden="1"/>
    </xf>
    <xf numFmtId="49" fontId="2" fillId="0" borderId="7" xfId="2" applyNumberFormat="1" applyFont="1" applyFill="1" applyBorder="1" applyAlignment="1">
      <alignment horizontal="center" vertical="center"/>
    </xf>
    <xf numFmtId="49" fontId="2" fillId="0" borderId="9" xfId="2" applyNumberFormat="1" applyFont="1" applyFill="1" applyBorder="1" applyAlignment="1">
      <alignment vertical="center"/>
    </xf>
    <xf numFmtId="0" fontId="2" fillId="0" borderId="23" xfId="2" applyFont="1" applyBorder="1" applyAlignment="1" applyProtection="1">
      <alignment horizontal="left" vertical="center" wrapText="1"/>
      <protection hidden="1"/>
    </xf>
    <xf numFmtId="4" fontId="2" fillId="0" borderId="23" xfId="2" applyNumberFormat="1" applyFont="1" applyBorder="1" applyAlignment="1" applyProtection="1">
      <alignment vertical="center" wrapText="1"/>
      <protection hidden="1"/>
    </xf>
    <xf numFmtId="49" fontId="2" fillId="0" borderId="34" xfId="2" applyNumberFormat="1" applyFont="1" applyBorder="1" applyAlignment="1">
      <alignment horizontal="center" vertical="center" wrapText="1"/>
    </xf>
    <xf numFmtId="49" fontId="2" fillId="0" borderId="34" xfId="2" applyNumberFormat="1" applyFont="1" applyBorder="1" applyAlignment="1">
      <alignment horizontal="center" vertical="center"/>
    </xf>
    <xf numFmtId="49" fontId="2" fillId="0" borderId="24" xfId="2" applyNumberFormat="1" applyFont="1" applyBorder="1" applyAlignment="1">
      <alignment vertical="center" wrapText="1"/>
    </xf>
  </cellXfs>
  <cellStyles count="58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Bilješka 2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" xfId="0" builtinId="0"/>
    <cellStyle name="Normalno 2" xfId="3"/>
    <cellStyle name="Normalno 2 2" xfId="2"/>
    <cellStyle name="Normalno 2 2 2" xfId="41"/>
    <cellStyle name="Normalno 2 3" xfId="42"/>
    <cellStyle name="Normalno 2 4" xfId="43"/>
    <cellStyle name="Normalno 3" xfId="44"/>
    <cellStyle name="Normalno 3 2" xfId="45"/>
    <cellStyle name="Normalno 4" xfId="1"/>
    <cellStyle name="Normalno 5" xfId="46"/>
    <cellStyle name="Normalno 6" xfId="47"/>
    <cellStyle name="Normalno 7" xfId="48"/>
    <cellStyle name="Normalno 8" xfId="49"/>
    <cellStyle name="Note" xfId="50"/>
    <cellStyle name="Obično_List1" xfId="51"/>
    <cellStyle name="Output" xfId="52"/>
    <cellStyle name="Title" xfId="53"/>
    <cellStyle name="Total" xfId="54"/>
    <cellStyle name="Warning Text" xfId="55"/>
    <cellStyle name="Zarez 2" xfId="56"/>
    <cellStyle name="Zarez 3" xfId="5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110</xdr:row>
      <xdr:rowOff>9525</xdr:rowOff>
    </xdr:from>
    <xdr:to>
      <xdr:col>4</xdr:col>
      <xdr:colOff>600075</xdr:colOff>
      <xdr:row>110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8667750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110</xdr:row>
      <xdr:rowOff>19050</xdr:rowOff>
    </xdr:from>
    <xdr:to>
      <xdr:col>11</xdr:col>
      <xdr:colOff>476250</xdr:colOff>
      <xdr:row>110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96100" y="86772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18</xdr:row>
      <xdr:rowOff>9525</xdr:rowOff>
    </xdr:from>
    <xdr:to>
      <xdr:col>4</xdr:col>
      <xdr:colOff>600075</xdr:colOff>
      <xdr:row>18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5876925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18</xdr:row>
      <xdr:rowOff>19050</xdr:rowOff>
    </xdr:from>
    <xdr:to>
      <xdr:col>11</xdr:col>
      <xdr:colOff>476250</xdr:colOff>
      <xdr:row>18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762750" y="58864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BALANS%20PLAN%20NABAVE-NO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plan"/>
      <sheetName val="plan nabave - glavni"/>
      <sheetName val="plan nabave - natječaji"/>
      <sheetName val="uredski"/>
      <sheetName val="ostali mat"/>
      <sheetName val="mat održ"/>
      <sheetName val="SI"/>
      <sheetName val="održavanje zgrade"/>
      <sheetName val="održavanje oprema"/>
      <sheetName val="ostali rashodi"/>
    </sheetNames>
    <sheetDataSet>
      <sheetData sheetId="0"/>
      <sheetData sheetId="1"/>
      <sheetData sheetId="2"/>
      <sheetData sheetId="3"/>
      <sheetData sheetId="4">
        <row r="19">
          <cell r="F19">
            <v>2150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2"/>
  <sheetViews>
    <sheetView zoomScale="90" zoomScaleNormal="90" workbookViewId="0">
      <pane ySplit="7" topLeftCell="A101" activePane="bottomLeft" state="frozen"/>
      <selection pane="bottomLeft" activeCell="R81" sqref="R81"/>
    </sheetView>
  </sheetViews>
  <sheetFormatPr defaultRowHeight="12.75" x14ac:dyDescent="0.25"/>
  <cols>
    <col min="1" max="1" width="0.5703125" style="6" customWidth="1"/>
    <col min="2" max="2" width="5.42578125" style="6" customWidth="1"/>
    <col min="3" max="3" width="12.85546875" style="5" customWidth="1"/>
    <col min="4" max="4" width="19.7109375" style="5" customWidth="1"/>
    <col min="5" max="5" width="11.85546875" style="4" customWidth="1"/>
    <col min="6" max="6" width="13.85546875" style="8" customWidth="1"/>
    <col min="7" max="7" width="12.42578125" style="8" customWidth="1"/>
    <col min="8" max="8" width="11.7109375" style="4" customWidth="1"/>
    <col min="9" max="9" width="9.7109375" style="5" customWidth="1"/>
    <col min="10" max="10" width="9.140625" style="5" customWidth="1"/>
    <col min="11" max="11" width="9" style="5" customWidth="1"/>
    <col min="12" max="12" width="9.7109375" style="5" customWidth="1"/>
    <col min="13" max="13" width="21.285156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" width="9.140625" style="6"/>
    <col min="26" max="26" width="11" style="6" bestFit="1" customWidth="1"/>
    <col min="27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 x14ac:dyDescent="0.25">
      <c r="B1" s="1" t="s">
        <v>0</v>
      </c>
      <c r="C1" s="2"/>
      <c r="D1" s="3"/>
      <c r="E1" s="3"/>
      <c r="F1" s="3"/>
      <c r="G1" s="3"/>
    </row>
    <row r="2" spans="2:18" ht="15.75" x14ac:dyDescent="0.25">
      <c r="B2" s="1" t="s">
        <v>1</v>
      </c>
      <c r="C2" s="2"/>
      <c r="D2" s="3"/>
      <c r="E2" s="3"/>
      <c r="F2" s="3"/>
      <c r="G2" s="3"/>
    </row>
    <row r="3" spans="2:18" ht="15.75" x14ac:dyDescent="0.25">
      <c r="B3" s="1" t="s">
        <v>2</v>
      </c>
      <c r="C3" s="2"/>
    </row>
    <row r="4" spans="2:18" x14ac:dyDescent="0.2">
      <c r="B4" s="9"/>
      <c r="C4" s="9"/>
      <c r="F4" s="3"/>
      <c r="G4" s="3"/>
      <c r="H4" s="9"/>
      <c r="I4" s="3"/>
    </row>
    <row r="5" spans="2:18" ht="18" x14ac:dyDescent="0.25">
      <c r="F5" s="3"/>
      <c r="G5" s="10" t="s">
        <v>3</v>
      </c>
      <c r="H5" s="11" t="s">
        <v>4</v>
      </c>
      <c r="I5" s="12" t="s">
        <v>5</v>
      </c>
    </row>
    <row r="6" spans="2:18" ht="13.5" thickBot="1" x14ac:dyDescent="0.3"/>
    <row r="7" spans="2:18" ht="68.25" customHeight="1" thickBot="1" x14ac:dyDescent="0.3">
      <c r="B7" s="13" t="s">
        <v>6</v>
      </c>
      <c r="C7" s="14" t="s">
        <v>7</v>
      </c>
      <c r="D7" s="14" t="s">
        <v>8</v>
      </c>
      <c r="E7" s="14" t="s">
        <v>9</v>
      </c>
      <c r="F7" s="15" t="s">
        <v>10</v>
      </c>
      <c r="G7" s="15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6" t="s">
        <v>17</v>
      </c>
      <c r="N7" s="17"/>
      <c r="O7" s="17"/>
      <c r="P7" s="17"/>
    </row>
    <row r="8" spans="2:18" ht="39.75" customHeight="1" x14ac:dyDescent="0.25">
      <c r="B8" s="18"/>
      <c r="C8" s="19" t="s">
        <v>18</v>
      </c>
      <c r="D8" s="20" t="s">
        <v>19</v>
      </c>
      <c r="E8" s="21" t="s">
        <v>20</v>
      </c>
      <c r="F8" s="22">
        <v>3370</v>
      </c>
      <c r="G8" s="23">
        <f>F8-(F8*20/100)</f>
        <v>2696</v>
      </c>
      <c r="H8" s="24" t="s">
        <v>21</v>
      </c>
      <c r="I8" s="25" t="s">
        <v>22</v>
      </c>
      <c r="J8" s="25" t="s">
        <v>22</v>
      </c>
      <c r="K8" s="25" t="s">
        <v>22</v>
      </c>
      <c r="L8" s="25" t="s">
        <v>22</v>
      </c>
      <c r="M8" s="26"/>
      <c r="N8" s="17"/>
      <c r="O8" s="17"/>
      <c r="P8" s="17"/>
    </row>
    <row r="9" spans="2:18" ht="39.950000000000003" customHeight="1" x14ac:dyDescent="0.25">
      <c r="B9" s="27"/>
      <c r="C9" s="28" t="s">
        <v>23</v>
      </c>
      <c r="D9" s="29" t="s">
        <v>24</v>
      </c>
      <c r="E9" s="30" t="s">
        <v>25</v>
      </c>
      <c r="F9" s="31">
        <v>6174</v>
      </c>
      <c r="G9" s="32">
        <f>F9-(F9*20/100)</f>
        <v>4939.2</v>
      </c>
      <c r="H9" s="24" t="s">
        <v>21</v>
      </c>
      <c r="I9" s="25" t="s">
        <v>22</v>
      </c>
      <c r="J9" s="25" t="s">
        <v>22</v>
      </c>
      <c r="K9" s="25" t="s">
        <v>22</v>
      </c>
      <c r="L9" s="25" t="s">
        <v>22</v>
      </c>
      <c r="M9" s="33"/>
    </row>
    <row r="10" spans="2:18" ht="39.950000000000003" customHeight="1" x14ac:dyDescent="0.25">
      <c r="B10" s="27"/>
      <c r="C10" s="34" t="s">
        <v>26</v>
      </c>
      <c r="D10" s="35" t="s">
        <v>27</v>
      </c>
      <c r="E10" s="36" t="s">
        <v>28</v>
      </c>
      <c r="F10" s="31">
        <v>5375</v>
      </c>
      <c r="G10" s="37">
        <f>F10-(F10*20/100)</f>
        <v>4300</v>
      </c>
      <c r="H10" s="24" t="s">
        <v>21</v>
      </c>
      <c r="I10" s="25" t="s">
        <v>22</v>
      </c>
      <c r="J10" s="25" t="s">
        <v>22</v>
      </c>
      <c r="K10" s="25" t="s">
        <v>22</v>
      </c>
      <c r="L10" s="25" t="s">
        <v>22</v>
      </c>
      <c r="M10" s="33"/>
    </row>
    <row r="11" spans="2:18" ht="39.950000000000003" customHeight="1" x14ac:dyDescent="0.25">
      <c r="B11" s="27"/>
      <c r="C11" s="34" t="s">
        <v>29</v>
      </c>
      <c r="D11" s="35" t="s">
        <v>30</v>
      </c>
      <c r="E11" s="36" t="s">
        <v>31</v>
      </c>
      <c r="F11" s="31">
        <v>16570</v>
      </c>
      <c r="G11" s="37">
        <f t="shared" ref="G11:G70" si="0">F11-(F11*20/100)</f>
        <v>13256</v>
      </c>
      <c r="H11" s="24" t="s">
        <v>21</v>
      </c>
      <c r="I11" s="25" t="s">
        <v>22</v>
      </c>
      <c r="J11" s="25" t="s">
        <v>22</v>
      </c>
      <c r="K11" s="25" t="s">
        <v>22</v>
      </c>
      <c r="L11" s="25" t="s">
        <v>22</v>
      </c>
      <c r="M11" s="33"/>
    </row>
    <row r="12" spans="2:18" ht="39.950000000000003" customHeight="1" x14ac:dyDescent="0.25">
      <c r="B12" s="27"/>
      <c r="C12" s="34" t="s">
        <v>32</v>
      </c>
      <c r="D12" s="35" t="s">
        <v>33</v>
      </c>
      <c r="E12" s="38" t="s">
        <v>34</v>
      </c>
      <c r="F12" s="31">
        <v>4795</v>
      </c>
      <c r="G12" s="37">
        <f t="shared" si="0"/>
        <v>3836</v>
      </c>
      <c r="H12" s="24" t="s">
        <v>21</v>
      </c>
      <c r="I12" s="25" t="s">
        <v>22</v>
      </c>
      <c r="J12" s="25" t="s">
        <v>22</v>
      </c>
      <c r="K12" s="25" t="s">
        <v>22</v>
      </c>
      <c r="L12" s="25" t="s">
        <v>22</v>
      </c>
      <c r="M12" s="33"/>
    </row>
    <row r="13" spans="2:18" ht="53.25" customHeight="1" x14ac:dyDescent="0.25">
      <c r="B13" s="27"/>
      <c r="C13" s="34" t="s">
        <v>35</v>
      </c>
      <c r="D13" s="35" t="s">
        <v>36</v>
      </c>
      <c r="E13" s="39" t="s">
        <v>37</v>
      </c>
      <c r="F13" s="31">
        <v>3431</v>
      </c>
      <c r="G13" s="37">
        <f t="shared" si="0"/>
        <v>2744.8</v>
      </c>
      <c r="H13" s="24" t="s">
        <v>21</v>
      </c>
      <c r="I13" s="25" t="s">
        <v>22</v>
      </c>
      <c r="J13" s="25" t="s">
        <v>22</v>
      </c>
      <c r="K13" s="25" t="s">
        <v>22</v>
      </c>
      <c r="L13" s="25" t="s">
        <v>22</v>
      </c>
      <c r="M13" s="33"/>
    </row>
    <row r="14" spans="2:18" ht="39.950000000000003" customHeight="1" x14ac:dyDescent="0.25">
      <c r="B14" s="27"/>
      <c r="C14" s="34" t="s">
        <v>38</v>
      </c>
      <c r="D14" s="35" t="s">
        <v>39</v>
      </c>
      <c r="E14" s="34" t="s">
        <v>40</v>
      </c>
      <c r="F14" s="31">
        <v>11000</v>
      </c>
      <c r="G14" s="37">
        <f t="shared" si="0"/>
        <v>8800</v>
      </c>
      <c r="H14" s="24" t="s">
        <v>21</v>
      </c>
      <c r="I14" s="25" t="s">
        <v>22</v>
      </c>
      <c r="J14" s="25" t="s">
        <v>22</v>
      </c>
      <c r="K14" s="25" t="s">
        <v>22</v>
      </c>
      <c r="L14" s="25" t="s">
        <v>22</v>
      </c>
      <c r="M14" s="33"/>
    </row>
    <row r="15" spans="2:18" ht="39.950000000000003" customHeight="1" x14ac:dyDescent="0.25">
      <c r="B15" s="27"/>
      <c r="C15" s="34" t="s">
        <v>41</v>
      </c>
      <c r="D15" s="35" t="s">
        <v>42</v>
      </c>
      <c r="E15" s="39" t="s">
        <v>43</v>
      </c>
      <c r="F15" s="31">
        <v>20527</v>
      </c>
      <c r="G15" s="37">
        <f t="shared" si="0"/>
        <v>16421.599999999999</v>
      </c>
      <c r="H15" s="24" t="s">
        <v>21</v>
      </c>
      <c r="I15" s="25" t="s">
        <v>22</v>
      </c>
      <c r="J15" s="25" t="s">
        <v>22</v>
      </c>
      <c r="K15" s="25" t="s">
        <v>22</v>
      </c>
      <c r="L15" s="25" t="s">
        <v>22</v>
      </c>
      <c r="M15" s="33"/>
    </row>
    <row r="16" spans="2:18" ht="39.950000000000003" customHeight="1" x14ac:dyDescent="0.25">
      <c r="B16" s="27"/>
      <c r="C16" s="34" t="s">
        <v>44</v>
      </c>
      <c r="D16" s="40" t="s">
        <v>45</v>
      </c>
      <c r="E16" s="34" t="s">
        <v>46</v>
      </c>
      <c r="F16" s="31">
        <v>1280</v>
      </c>
      <c r="G16" s="37">
        <f t="shared" si="0"/>
        <v>1024</v>
      </c>
      <c r="H16" s="24" t="s">
        <v>21</v>
      </c>
      <c r="I16" s="25" t="s">
        <v>22</v>
      </c>
      <c r="J16" s="25" t="s">
        <v>22</v>
      </c>
      <c r="K16" s="25" t="s">
        <v>22</v>
      </c>
      <c r="L16" s="25" t="s">
        <v>22</v>
      </c>
      <c r="M16" s="33"/>
      <c r="R16" s="41"/>
    </row>
    <row r="17" spans="2:26" ht="39.950000000000003" customHeight="1" x14ac:dyDescent="0.25">
      <c r="B17" s="27"/>
      <c r="C17" s="34" t="s">
        <v>47</v>
      </c>
      <c r="D17" s="42" t="s">
        <v>48</v>
      </c>
      <c r="E17" s="34" t="s">
        <v>49</v>
      </c>
      <c r="F17" s="31">
        <v>1000</v>
      </c>
      <c r="G17" s="37">
        <f t="shared" si="0"/>
        <v>800</v>
      </c>
      <c r="H17" s="24" t="s">
        <v>21</v>
      </c>
      <c r="I17" s="25" t="s">
        <v>22</v>
      </c>
      <c r="J17" s="25" t="s">
        <v>22</v>
      </c>
      <c r="K17" s="25" t="s">
        <v>22</v>
      </c>
      <c r="L17" s="25" t="s">
        <v>22</v>
      </c>
      <c r="M17" s="33"/>
      <c r="R17" s="41"/>
    </row>
    <row r="18" spans="2:26" ht="39.950000000000003" customHeight="1" x14ac:dyDescent="0.25">
      <c r="B18" s="27"/>
      <c r="C18" s="34" t="s">
        <v>50</v>
      </c>
      <c r="D18" s="40" t="s">
        <v>51</v>
      </c>
      <c r="E18" s="34" t="s">
        <v>52</v>
      </c>
      <c r="F18" s="31">
        <v>400</v>
      </c>
      <c r="G18" s="37">
        <f t="shared" si="0"/>
        <v>320</v>
      </c>
      <c r="H18" s="24" t="s">
        <v>21</v>
      </c>
      <c r="I18" s="25" t="s">
        <v>22</v>
      </c>
      <c r="J18" s="25" t="s">
        <v>22</v>
      </c>
      <c r="K18" s="25" t="s">
        <v>22</v>
      </c>
      <c r="L18" s="25" t="s">
        <v>22</v>
      </c>
      <c r="M18" s="33"/>
      <c r="R18" s="41"/>
    </row>
    <row r="19" spans="2:26" ht="39.950000000000003" customHeight="1" x14ac:dyDescent="0.25">
      <c r="B19" s="27"/>
      <c r="C19" s="34" t="s">
        <v>53</v>
      </c>
      <c r="D19" s="43" t="s">
        <v>54</v>
      </c>
      <c r="E19" s="34" t="s">
        <v>55</v>
      </c>
      <c r="F19" s="31">
        <v>4800</v>
      </c>
      <c r="G19" s="37">
        <f t="shared" si="0"/>
        <v>3840</v>
      </c>
      <c r="H19" s="24" t="s">
        <v>21</v>
      </c>
      <c r="I19" s="25" t="s">
        <v>22</v>
      </c>
      <c r="J19" s="25" t="s">
        <v>22</v>
      </c>
      <c r="K19" s="25" t="s">
        <v>22</v>
      </c>
      <c r="L19" s="25" t="s">
        <v>22</v>
      </c>
      <c r="M19" s="33"/>
      <c r="R19" s="41"/>
    </row>
    <row r="20" spans="2:26" ht="39.950000000000003" customHeight="1" x14ac:dyDescent="0.25">
      <c r="B20" s="27"/>
      <c r="C20" s="34" t="s">
        <v>56</v>
      </c>
      <c r="D20" s="44" t="s">
        <v>57</v>
      </c>
      <c r="E20" s="34" t="s">
        <v>58</v>
      </c>
      <c r="F20" s="31">
        <f>'[1]ostali mat'!$F$19</f>
        <v>2150</v>
      </c>
      <c r="G20" s="37">
        <f t="shared" si="0"/>
        <v>1720</v>
      </c>
      <c r="H20" s="24" t="s">
        <v>21</v>
      </c>
      <c r="I20" s="25" t="s">
        <v>22</v>
      </c>
      <c r="J20" s="25" t="s">
        <v>22</v>
      </c>
      <c r="K20" s="25" t="s">
        <v>22</v>
      </c>
      <c r="L20" s="25" t="s">
        <v>22</v>
      </c>
      <c r="M20" s="33"/>
      <c r="R20" s="41"/>
    </row>
    <row r="21" spans="2:26" ht="39.950000000000003" customHeight="1" x14ac:dyDescent="0.25">
      <c r="B21" s="27"/>
      <c r="C21" s="34" t="s">
        <v>59</v>
      </c>
      <c r="D21" s="44" t="s">
        <v>60</v>
      </c>
      <c r="E21" s="45" t="s">
        <v>61</v>
      </c>
      <c r="F21" s="31">
        <v>2550</v>
      </c>
      <c r="G21" s="37">
        <f t="shared" si="0"/>
        <v>2040</v>
      </c>
      <c r="H21" s="24" t="s">
        <v>21</v>
      </c>
      <c r="I21" s="25" t="s">
        <v>22</v>
      </c>
      <c r="J21" s="25" t="s">
        <v>22</v>
      </c>
      <c r="K21" s="25" t="s">
        <v>22</v>
      </c>
      <c r="L21" s="25" t="s">
        <v>22</v>
      </c>
      <c r="M21" s="33"/>
      <c r="R21" s="41"/>
    </row>
    <row r="22" spans="2:26" ht="39.950000000000003" customHeight="1" x14ac:dyDescent="0.25">
      <c r="B22" s="27"/>
      <c r="C22" s="34" t="s">
        <v>62</v>
      </c>
      <c r="D22" s="44" t="s">
        <v>63</v>
      </c>
      <c r="E22" s="46" t="s">
        <v>64</v>
      </c>
      <c r="F22" s="37">
        <v>2200</v>
      </c>
      <c r="G22" s="37">
        <f t="shared" si="0"/>
        <v>1760</v>
      </c>
      <c r="H22" s="24" t="s">
        <v>21</v>
      </c>
      <c r="I22" s="25" t="s">
        <v>22</v>
      </c>
      <c r="J22" s="25" t="s">
        <v>22</v>
      </c>
      <c r="K22" s="25" t="s">
        <v>22</v>
      </c>
      <c r="L22" s="25" t="s">
        <v>22</v>
      </c>
      <c r="M22" s="33"/>
      <c r="R22" s="41"/>
    </row>
    <row r="23" spans="2:26" ht="39.950000000000003" customHeight="1" x14ac:dyDescent="0.25">
      <c r="B23" s="27"/>
      <c r="C23" s="34" t="s">
        <v>65</v>
      </c>
      <c r="D23" s="44" t="s">
        <v>66</v>
      </c>
      <c r="E23" s="46" t="s">
        <v>67</v>
      </c>
      <c r="F23" s="31">
        <v>1650</v>
      </c>
      <c r="G23" s="37">
        <f t="shared" si="0"/>
        <v>1320</v>
      </c>
      <c r="H23" s="24" t="s">
        <v>21</v>
      </c>
      <c r="I23" s="25" t="s">
        <v>22</v>
      </c>
      <c r="J23" s="25" t="s">
        <v>22</v>
      </c>
      <c r="K23" s="25" t="s">
        <v>22</v>
      </c>
      <c r="L23" s="25" t="s">
        <v>22</v>
      </c>
      <c r="M23" s="33"/>
      <c r="R23" s="41"/>
    </row>
    <row r="24" spans="2:26" ht="39.950000000000003" customHeight="1" x14ac:dyDescent="0.25">
      <c r="B24" s="27"/>
      <c r="C24" s="34" t="s">
        <v>68</v>
      </c>
      <c r="D24" s="44" t="s">
        <v>69</v>
      </c>
      <c r="E24" s="46" t="s">
        <v>70</v>
      </c>
      <c r="F24" s="31">
        <v>600</v>
      </c>
      <c r="G24" s="37">
        <f t="shared" si="0"/>
        <v>480</v>
      </c>
      <c r="H24" s="24" t="s">
        <v>21</v>
      </c>
      <c r="I24" s="25" t="s">
        <v>22</v>
      </c>
      <c r="J24" s="25" t="s">
        <v>22</v>
      </c>
      <c r="K24" s="25" t="s">
        <v>22</v>
      </c>
      <c r="L24" s="25" t="s">
        <v>22</v>
      </c>
      <c r="M24" s="33"/>
      <c r="R24" s="41"/>
    </row>
    <row r="25" spans="2:26" ht="39.950000000000003" customHeight="1" x14ac:dyDescent="0.25">
      <c r="B25" s="27"/>
      <c r="C25" s="34" t="s">
        <v>71</v>
      </c>
      <c r="D25" s="44" t="s">
        <v>72</v>
      </c>
      <c r="E25" s="46" t="s">
        <v>73</v>
      </c>
      <c r="F25" s="31">
        <v>1650</v>
      </c>
      <c r="G25" s="37">
        <f t="shared" si="0"/>
        <v>1320</v>
      </c>
      <c r="H25" s="24" t="s">
        <v>21</v>
      </c>
      <c r="I25" s="25" t="s">
        <v>22</v>
      </c>
      <c r="J25" s="25" t="s">
        <v>22</v>
      </c>
      <c r="K25" s="25" t="s">
        <v>22</v>
      </c>
      <c r="L25" s="25" t="s">
        <v>22</v>
      </c>
      <c r="M25" s="33"/>
      <c r="R25" s="41"/>
    </row>
    <row r="26" spans="2:26" ht="48.75" customHeight="1" x14ac:dyDescent="0.25">
      <c r="B26" s="27"/>
      <c r="C26" s="34" t="s">
        <v>74</v>
      </c>
      <c r="D26" s="44" t="s">
        <v>75</v>
      </c>
      <c r="E26" s="47" t="s">
        <v>76</v>
      </c>
      <c r="F26" s="31">
        <v>1025</v>
      </c>
      <c r="G26" s="37">
        <f t="shared" si="0"/>
        <v>820</v>
      </c>
      <c r="H26" s="24" t="s">
        <v>21</v>
      </c>
      <c r="I26" s="25" t="s">
        <v>22</v>
      </c>
      <c r="J26" s="25" t="s">
        <v>22</v>
      </c>
      <c r="K26" s="25" t="s">
        <v>22</v>
      </c>
      <c r="L26" s="25" t="s">
        <v>22</v>
      </c>
      <c r="M26" s="33"/>
      <c r="R26" s="41"/>
      <c r="S26" s="41"/>
      <c r="T26" s="41"/>
      <c r="U26" s="41"/>
      <c r="V26" s="41"/>
      <c r="W26" s="41"/>
      <c r="X26" s="41"/>
      <c r="Y26" s="41"/>
      <c r="Z26" s="41"/>
    </row>
    <row r="27" spans="2:26" ht="39.950000000000003" customHeight="1" x14ac:dyDescent="0.25">
      <c r="B27" s="27"/>
      <c r="C27" s="34" t="s">
        <v>77</v>
      </c>
      <c r="D27" s="48" t="s">
        <v>78</v>
      </c>
      <c r="E27" s="49" t="s">
        <v>79</v>
      </c>
      <c r="F27" s="31">
        <v>56829</v>
      </c>
      <c r="G27" s="37">
        <v>48169</v>
      </c>
      <c r="H27" s="50" t="s">
        <v>21</v>
      </c>
      <c r="I27" s="51" t="s">
        <v>22</v>
      </c>
      <c r="J27" s="51" t="s">
        <v>22</v>
      </c>
      <c r="K27" s="51" t="s">
        <v>22</v>
      </c>
      <c r="L27" s="51" t="s">
        <v>22</v>
      </c>
      <c r="M27" s="52"/>
      <c r="R27" s="53"/>
    </row>
    <row r="28" spans="2:26" ht="39.950000000000003" customHeight="1" x14ac:dyDescent="0.25">
      <c r="B28" s="27"/>
      <c r="C28" s="34" t="s">
        <v>80</v>
      </c>
      <c r="D28" s="48" t="s">
        <v>81</v>
      </c>
      <c r="E28" s="49" t="s">
        <v>79</v>
      </c>
      <c r="F28" s="31">
        <v>16525</v>
      </c>
      <c r="G28" s="37">
        <f>F28-(F28*4.7625/100)</f>
        <v>15737.996875000001</v>
      </c>
      <c r="H28" s="50" t="s">
        <v>21</v>
      </c>
      <c r="I28" s="51" t="s">
        <v>22</v>
      </c>
      <c r="J28" s="51" t="s">
        <v>22</v>
      </c>
      <c r="K28" s="51" t="s">
        <v>22</v>
      </c>
      <c r="L28" s="51" t="s">
        <v>22</v>
      </c>
      <c r="M28" s="54" t="s">
        <v>82</v>
      </c>
      <c r="R28" s="55"/>
    </row>
    <row r="29" spans="2:26" ht="39.950000000000003" customHeight="1" x14ac:dyDescent="0.25">
      <c r="B29" s="27"/>
      <c r="C29" s="34" t="s">
        <v>83</v>
      </c>
      <c r="D29" s="48" t="s">
        <v>84</v>
      </c>
      <c r="E29" s="49" t="s">
        <v>85</v>
      </c>
      <c r="F29" s="31">
        <v>35919</v>
      </c>
      <c r="G29" s="37">
        <v>32431</v>
      </c>
      <c r="H29" s="50" t="s">
        <v>21</v>
      </c>
      <c r="I29" s="51" t="s">
        <v>22</v>
      </c>
      <c r="J29" s="51" t="s">
        <v>22</v>
      </c>
      <c r="K29" s="51" t="s">
        <v>22</v>
      </c>
      <c r="L29" s="51" t="s">
        <v>22</v>
      </c>
      <c r="M29" s="52"/>
      <c r="R29" s="55"/>
    </row>
    <row r="30" spans="2:26" ht="39.950000000000003" customHeight="1" x14ac:dyDescent="0.25">
      <c r="B30" s="27"/>
      <c r="C30" s="34" t="s">
        <v>86</v>
      </c>
      <c r="D30" s="48" t="s">
        <v>87</v>
      </c>
      <c r="E30" s="49" t="s">
        <v>88</v>
      </c>
      <c r="F30" s="31">
        <v>18474</v>
      </c>
      <c r="G30" s="37">
        <f t="shared" si="0"/>
        <v>14779.2</v>
      </c>
      <c r="H30" s="50" t="s">
        <v>21</v>
      </c>
      <c r="I30" s="51" t="s">
        <v>22</v>
      </c>
      <c r="J30" s="51" t="s">
        <v>22</v>
      </c>
      <c r="K30" s="51" t="s">
        <v>22</v>
      </c>
      <c r="L30" s="51" t="s">
        <v>22</v>
      </c>
      <c r="M30" s="52"/>
      <c r="R30" s="55"/>
    </row>
    <row r="31" spans="2:26" ht="39.950000000000003" customHeight="1" x14ac:dyDescent="0.25">
      <c r="B31" s="27"/>
      <c r="C31" s="34" t="s">
        <v>89</v>
      </c>
      <c r="D31" s="48" t="s">
        <v>90</v>
      </c>
      <c r="E31" s="56" t="s">
        <v>91</v>
      </c>
      <c r="F31" s="31">
        <v>22500</v>
      </c>
      <c r="G31" s="37">
        <f>F31-(F31*11.5044/100)</f>
        <v>19911.510000000002</v>
      </c>
      <c r="H31" s="50" t="s">
        <v>21</v>
      </c>
      <c r="I31" s="51" t="s">
        <v>22</v>
      </c>
      <c r="J31" s="51" t="s">
        <v>22</v>
      </c>
      <c r="K31" s="51" t="s">
        <v>22</v>
      </c>
      <c r="L31" s="51" t="s">
        <v>22</v>
      </c>
      <c r="M31" s="52"/>
      <c r="R31" s="55"/>
    </row>
    <row r="32" spans="2:26" ht="39.950000000000003" customHeight="1" x14ac:dyDescent="0.25">
      <c r="B32" s="27"/>
      <c r="C32" s="34" t="s">
        <v>92</v>
      </c>
      <c r="D32" s="48" t="s">
        <v>93</v>
      </c>
      <c r="E32" s="56" t="s">
        <v>91</v>
      </c>
      <c r="F32" s="31">
        <v>20377</v>
      </c>
      <c r="G32" s="37">
        <f t="shared" ref="G32:G35" si="1">F32-(F32*11.5044/100)</f>
        <v>18032.748412000001</v>
      </c>
      <c r="H32" s="50" t="s">
        <v>21</v>
      </c>
      <c r="I32" s="51" t="s">
        <v>22</v>
      </c>
      <c r="J32" s="51" t="s">
        <v>22</v>
      </c>
      <c r="K32" s="51" t="s">
        <v>22</v>
      </c>
      <c r="L32" s="51" t="s">
        <v>22</v>
      </c>
      <c r="M32" s="54" t="s">
        <v>82</v>
      </c>
      <c r="R32" s="55"/>
    </row>
    <row r="33" spans="2:18" ht="39.950000000000003" customHeight="1" x14ac:dyDescent="0.25">
      <c r="B33" s="27"/>
      <c r="C33" s="34" t="s">
        <v>94</v>
      </c>
      <c r="D33" s="48" t="s">
        <v>95</v>
      </c>
      <c r="E33" s="56" t="s">
        <v>96</v>
      </c>
      <c r="F33" s="31">
        <v>397</v>
      </c>
      <c r="G33" s="37">
        <f t="shared" si="1"/>
        <v>351.32753200000002</v>
      </c>
      <c r="H33" s="50" t="s">
        <v>21</v>
      </c>
      <c r="I33" s="51" t="s">
        <v>22</v>
      </c>
      <c r="J33" s="51" t="s">
        <v>22</v>
      </c>
      <c r="K33" s="51" t="s">
        <v>22</v>
      </c>
      <c r="L33" s="51" t="s">
        <v>22</v>
      </c>
      <c r="M33" s="52"/>
      <c r="R33" s="57"/>
    </row>
    <row r="34" spans="2:18" ht="39.950000000000003" customHeight="1" x14ac:dyDescent="0.25">
      <c r="B34" s="27"/>
      <c r="C34" s="34" t="s">
        <v>97</v>
      </c>
      <c r="D34" s="48" t="s">
        <v>98</v>
      </c>
      <c r="E34" s="49" t="s">
        <v>99</v>
      </c>
      <c r="F34" s="31">
        <v>50081</v>
      </c>
      <c r="G34" s="37">
        <v>40302</v>
      </c>
      <c r="H34" s="50" t="s">
        <v>21</v>
      </c>
      <c r="I34" s="51" t="s">
        <v>22</v>
      </c>
      <c r="J34" s="51" t="s">
        <v>22</v>
      </c>
      <c r="K34" s="51" t="s">
        <v>22</v>
      </c>
      <c r="L34" s="51" t="s">
        <v>22</v>
      </c>
      <c r="M34" s="52"/>
      <c r="R34" s="55"/>
    </row>
    <row r="35" spans="2:18" ht="39.950000000000003" customHeight="1" x14ac:dyDescent="0.25">
      <c r="B35" s="27"/>
      <c r="C35" s="34" t="s">
        <v>100</v>
      </c>
      <c r="D35" s="35" t="s">
        <v>101</v>
      </c>
      <c r="E35" s="56" t="s">
        <v>102</v>
      </c>
      <c r="F35" s="58">
        <v>165000</v>
      </c>
      <c r="G35" s="37">
        <f t="shared" si="1"/>
        <v>146017.74</v>
      </c>
      <c r="H35" s="24" t="s">
        <v>22</v>
      </c>
      <c r="I35" s="25" t="s">
        <v>22</v>
      </c>
      <c r="J35" s="25" t="s">
        <v>22</v>
      </c>
      <c r="K35" s="25" t="s">
        <v>22</v>
      </c>
      <c r="L35" s="25" t="s">
        <v>22</v>
      </c>
      <c r="M35" s="59" t="s">
        <v>103</v>
      </c>
      <c r="R35" s="55"/>
    </row>
    <row r="36" spans="2:18" ht="39.950000000000003" customHeight="1" x14ac:dyDescent="0.25">
      <c r="B36" s="27"/>
      <c r="C36" s="34" t="s">
        <v>104</v>
      </c>
      <c r="D36" s="35" t="s">
        <v>105</v>
      </c>
      <c r="E36" s="36" t="s">
        <v>106</v>
      </c>
      <c r="F36" s="31">
        <v>400</v>
      </c>
      <c r="G36" s="37">
        <f t="shared" si="0"/>
        <v>320</v>
      </c>
      <c r="H36" s="24" t="s">
        <v>21</v>
      </c>
      <c r="I36" s="25" t="s">
        <v>22</v>
      </c>
      <c r="J36" s="25" t="s">
        <v>22</v>
      </c>
      <c r="K36" s="25" t="s">
        <v>22</v>
      </c>
      <c r="L36" s="25" t="s">
        <v>22</v>
      </c>
      <c r="M36" s="33"/>
    </row>
    <row r="37" spans="2:18" ht="39.950000000000003" customHeight="1" x14ac:dyDescent="0.25">
      <c r="B37" s="27"/>
      <c r="C37" s="34" t="s">
        <v>107</v>
      </c>
      <c r="D37" s="35" t="s">
        <v>108</v>
      </c>
      <c r="E37" s="60" t="s">
        <v>109</v>
      </c>
      <c r="F37" s="31">
        <v>500</v>
      </c>
      <c r="G37" s="37">
        <f t="shared" si="0"/>
        <v>400</v>
      </c>
      <c r="H37" s="24" t="s">
        <v>21</v>
      </c>
      <c r="I37" s="25" t="s">
        <v>22</v>
      </c>
      <c r="J37" s="25" t="s">
        <v>22</v>
      </c>
      <c r="K37" s="25" t="s">
        <v>22</v>
      </c>
      <c r="L37" s="25" t="s">
        <v>22</v>
      </c>
      <c r="M37" s="33"/>
    </row>
    <row r="38" spans="2:18" ht="50.25" customHeight="1" x14ac:dyDescent="0.25">
      <c r="B38" s="27"/>
      <c r="C38" s="34" t="s">
        <v>110</v>
      </c>
      <c r="D38" s="35" t="s">
        <v>111</v>
      </c>
      <c r="E38" s="49" t="s">
        <v>112</v>
      </c>
      <c r="F38" s="31">
        <v>107000</v>
      </c>
      <c r="G38" s="37">
        <f t="shared" si="0"/>
        <v>85600</v>
      </c>
      <c r="H38" s="24" t="s">
        <v>22</v>
      </c>
      <c r="I38" s="25" t="s">
        <v>22</v>
      </c>
      <c r="J38" s="25" t="s">
        <v>22</v>
      </c>
      <c r="K38" s="25" t="s">
        <v>22</v>
      </c>
      <c r="L38" s="25" t="s">
        <v>22</v>
      </c>
      <c r="M38" s="59" t="s">
        <v>103</v>
      </c>
    </row>
    <row r="39" spans="2:18" ht="39.950000000000003" customHeight="1" x14ac:dyDescent="0.25">
      <c r="B39" s="27"/>
      <c r="C39" s="34" t="s">
        <v>113</v>
      </c>
      <c r="D39" s="61" t="s">
        <v>114</v>
      </c>
      <c r="E39" s="62" t="s">
        <v>115</v>
      </c>
      <c r="F39" s="31">
        <v>1500</v>
      </c>
      <c r="G39" s="37">
        <f t="shared" si="0"/>
        <v>1200</v>
      </c>
      <c r="H39" s="24" t="s">
        <v>21</v>
      </c>
      <c r="I39" s="25" t="s">
        <v>22</v>
      </c>
      <c r="J39" s="25" t="s">
        <v>22</v>
      </c>
      <c r="K39" s="25" t="s">
        <v>22</v>
      </c>
      <c r="L39" s="25" t="s">
        <v>22</v>
      </c>
      <c r="M39" s="33"/>
    </row>
    <row r="40" spans="2:18" ht="39.950000000000003" customHeight="1" x14ac:dyDescent="0.25">
      <c r="B40" s="27"/>
      <c r="C40" s="34" t="s">
        <v>116</v>
      </c>
      <c r="D40" s="40" t="s">
        <v>117</v>
      </c>
      <c r="E40" s="34" t="s">
        <v>118</v>
      </c>
      <c r="F40" s="31">
        <v>3000</v>
      </c>
      <c r="G40" s="37">
        <f t="shared" si="0"/>
        <v>2400</v>
      </c>
      <c r="H40" s="24" t="s">
        <v>21</v>
      </c>
      <c r="I40" s="25" t="s">
        <v>22</v>
      </c>
      <c r="J40" s="25" t="s">
        <v>22</v>
      </c>
      <c r="K40" s="25" t="s">
        <v>22</v>
      </c>
      <c r="L40" s="25" t="s">
        <v>22</v>
      </c>
      <c r="M40" s="33"/>
    </row>
    <row r="41" spans="2:18" ht="39.950000000000003" customHeight="1" x14ac:dyDescent="0.25">
      <c r="B41" s="27"/>
      <c r="C41" s="34" t="s">
        <v>119</v>
      </c>
      <c r="D41" s="63" t="s">
        <v>120</v>
      </c>
      <c r="E41" s="56" t="s">
        <v>121</v>
      </c>
      <c r="F41" s="31">
        <v>4000</v>
      </c>
      <c r="G41" s="37">
        <f t="shared" si="0"/>
        <v>3200</v>
      </c>
      <c r="H41" s="24" t="s">
        <v>21</v>
      </c>
      <c r="I41" s="25" t="s">
        <v>22</v>
      </c>
      <c r="J41" s="25" t="s">
        <v>22</v>
      </c>
      <c r="K41" s="25" t="s">
        <v>22</v>
      </c>
      <c r="L41" s="25" t="s">
        <v>22</v>
      </c>
      <c r="M41" s="33"/>
    </row>
    <row r="42" spans="2:18" ht="39.950000000000003" customHeight="1" x14ac:dyDescent="0.25">
      <c r="B42" s="27"/>
      <c r="C42" s="34" t="s">
        <v>122</v>
      </c>
      <c r="D42" s="61" t="s">
        <v>123</v>
      </c>
      <c r="E42" s="39" t="s">
        <v>124</v>
      </c>
      <c r="F42" s="31">
        <v>1000</v>
      </c>
      <c r="G42" s="37">
        <f t="shared" si="0"/>
        <v>800</v>
      </c>
      <c r="H42" s="24" t="s">
        <v>21</v>
      </c>
      <c r="I42" s="25" t="s">
        <v>22</v>
      </c>
      <c r="J42" s="25" t="s">
        <v>22</v>
      </c>
      <c r="K42" s="25" t="s">
        <v>22</v>
      </c>
      <c r="L42" s="25" t="s">
        <v>22</v>
      </c>
      <c r="M42" s="33"/>
    </row>
    <row r="43" spans="2:18" ht="39.950000000000003" customHeight="1" x14ac:dyDescent="0.25">
      <c r="B43" s="27"/>
      <c r="C43" s="34" t="s">
        <v>125</v>
      </c>
      <c r="D43" s="40" t="s">
        <v>126</v>
      </c>
      <c r="E43" s="34" t="s">
        <v>127</v>
      </c>
      <c r="F43" s="31">
        <v>3000</v>
      </c>
      <c r="G43" s="37">
        <f t="shared" si="0"/>
        <v>2400</v>
      </c>
      <c r="H43" s="24" t="s">
        <v>21</v>
      </c>
      <c r="I43" s="25" t="s">
        <v>22</v>
      </c>
      <c r="J43" s="25" t="s">
        <v>22</v>
      </c>
      <c r="K43" s="25" t="s">
        <v>22</v>
      </c>
      <c r="L43" s="25" t="s">
        <v>22</v>
      </c>
      <c r="M43" s="33"/>
    </row>
    <row r="44" spans="2:18" ht="52.5" customHeight="1" x14ac:dyDescent="0.25">
      <c r="B44" s="27"/>
      <c r="C44" s="34" t="s">
        <v>128</v>
      </c>
      <c r="D44" s="40" t="s">
        <v>129</v>
      </c>
      <c r="E44" s="34" t="s">
        <v>130</v>
      </c>
      <c r="F44" s="31">
        <v>11125</v>
      </c>
      <c r="G44" s="37">
        <f t="shared" si="0"/>
        <v>8900</v>
      </c>
      <c r="H44" s="24" t="s">
        <v>21</v>
      </c>
      <c r="I44" s="25" t="s">
        <v>22</v>
      </c>
      <c r="J44" s="25" t="s">
        <v>22</v>
      </c>
      <c r="K44" s="25" t="s">
        <v>22</v>
      </c>
      <c r="L44" s="25" t="s">
        <v>22</v>
      </c>
      <c r="M44" s="33"/>
    </row>
    <row r="45" spans="2:18" ht="39.950000000000003" customHeight="1" x14ac:dyDescent="0.25">
      <c r="B45" s="27"/>
      <c r="C45" s="34" t="s">
        <v>131</v>
      </c>
      <c r="D45" s="61" t="s">
        <v>132</v>
      </c>
      <c r="E45" s="39" t="s">
        <v>133</v>
      </c>
      <c r="F45" s="31">
        <v>4500</v>
      </c>
      <c r="G45" s="37">
        <f t="shared" si="0"/>
        <v>3600</v>
      </c>
      <c r="H45" s="24" t="s">
        <v>21</v>
      </c>
      <c r="I45" s="25" t="s">
        <v>22</v>
      </c>
      <c r="J45" s="25" t="s">
        <v>22</v>
      </c>
      <c r="K45" s="25" t="s">
        <v>22</v>
      </c>
      <c r="L45" s="25" t="s">
        <v>22</v>
      </c>
      <c r="M45" s="33"/>
    </row>
    <row r="46" spans="2:18" ht="39.950000000000003" customHeight="1" x14ac:dyDescent="0.25">
      <c r="B46" s="27"/>
      <c r="C46" s="34" t="s">
        <v>134</v>
      </c>
      <c r="D46" s="64" t="s">
        <v>135</v>
      </c>
      <c r="E46" s="49" t="s">
        <v>136</v>
      </c>
      <c r="F46" s="31">
        <v>618</v>
      </c>
      <c r="G46" s="37">
        <f t="shared" si="0"/>
        <v>494.4</v>
      </c>
      <c r="H46" s="24" t="s">
        <v>21</v>
      </c>
      <c r="I46" s="25" t="s">
        <v>22</v>
      </c>
      <c r="J46" s="25" t="s">
        <v>22</v>
      </c>
      <c r="K46" s="25" t="s">
        <v>22</v>
      </c>
      <c r="L46" s="25" t="s">
        <v>22</v>
      </c>
      <c r="M46" s="33"/>
    </row>
    <row r="47" spans="2:18" ht="39.950000000000003" customHeight="1" x14ac:dyDescent="0.25">
      <c r="B47" s="27"/>
      <c r="C47" s="34" t="s">
        <v>137</v>
      </c>
      <c r="D47" s="65" t="s">
        <v>138</v>
      </c>
      <c r="E47" s="49" t="s">
        <v>139</v>
      </c>
      <c r="F47" s="31">
        <v>770</v>
      </c>
      <c r="G47" s="37">
        <f t="shared" si="0"/>
        <v>616</v>
      </c>
      <c r="H47" s="24" t="s">
        <v>21</v>
      </c>
      <c r="I47" s="25" t="s">
        <v>22</v>
      </c>
      <c r="J47" s="25" t="s">
        <v>22</v>
      </c>
      <c r="K47" s="25" t="s">
        <v>22</v>
      </c>
      <c r="L47" s="25" t="s">
        <v>22</v>
      </c>
      <c r="M47" s="33"/>
    </row>
    <row r="48" spans="2:18" ht="39.950000000000003" customHeight="1" x14ac:dyDescent="0.25">
      <c r="B48" s="27"/>
      <c r="C48" s="34" t="s">
        <v>140</v>
      </c>
      <c r="D48" s="66" t="s">
        <v>141</v>
      </c>
      <c r="E48" s="49" t="s">
        <v>142</v>
      </c>
      <c r="F48" s="31">
        <v>7461</v>
      </c>
      <c r="G48" s="37">
        <f t="shared" si="0"/>
        <v>5968.8</v>
      </c>
      <c r="H48" s="24" t="s">
        <v>21</v>
      </c>
      <c r="I48" s="25" t="s">
        <v>22</v>
      </c>
      <c r="J48" s="25" t="s">
        <v>22</v>
      </c>
      <c r="K48" s="25" t="s">
        <v>22</v>
      </c>
      <c r="L48" s="25" t="s">
        <v>22</v>
      </c>
      <c r="M48" s="33"/>
    </row>
    <row r="49" spans="2:23" ht="39.950000000000003" customHeight="1" x14ac:dyDescent="0.25">
      <c r="B49" s="27"/>
      <c r="C49" s="34" t="s">
        <v>143</v>
      </c>
      <c r="D49" s="67" t="s">
        <v>144</v>
      </c>
      <c r="E49" s="68" t="s">
        <v>145</v>
      </c>
      <c r="F49" s="31">
        <v>1730</v>
      </c>
      <c r="G49" s="37">
        <f t="shared" si="0"/>
        <v>1384</v>
      </c>
      <c r="H49" s="24" t="s">
        <v>21</v>
      </c>
      <c r="I49" s="25" t="s">
        <v>22</v>
      </c>
      <c r="J49" s="25" t="s">
        <v>22</v>
      </c>
      <c r="K49" s="25" t="s">
        <v>22</v>
      </c>
      <c r="L49" s="25" t="s">
        <v>22</v>
      </c>
      <c r="M49" s="33"/>
    </row>
    <row r="50" spans="2:23" ht="39.950000000000003" customHeight="1" x14ac:dyDescent="0.25">
      <c r="B50" s="27"/>
      <c r="C50" s="34" t="s">
        <v>146</v>
      </c>
      <c r="D50" s="66" t="s">
        <v>147</v>
      </c>
      <c r="E50" s="49" t="s">
        <v>148</v>
      </c>
      <c r="F50" s="31">
        <v>2560</v>
      </c>
      <c r="G50" s="37">
        <f t="shared" si="0"/>
        <v>2048</v>
      </c>
      <c r="H50" s="24" t="s">
        <v>21</v>
      </c>
      <c r="I50" s="25" t="s">
        <v>22</v>
      </c>
      <c r="J50" s="25" t="s">
        <v>22</v>
      </c>
      <c r="K50" s="25" t="s">
        <v>22</v>
      </c>
      <c r="L50" s="25" t="s">
        <v>22</v>
      </c>
      <c r="M50" s="33"/>
    </row>
    <row r="51" spans="2:23" ht="39.950000000000003" customHeight="1" x14ac:dyDescent="0.25">
      <c r="B51" s="27"/>
      <c r="C51" s="34" t="s">
        <v>149</v>
      </c>
      <c r="D51" s="35" t="s">
        <v>150</v>
      </c>
      <c r="E51" s="36" t="s">
        <v>151</v>
      </c>
      <c r="F51" s="31">
        <v>1600</v>
      </c>
      <c r="G51" s="37">
        <f t="shared" si="0"/>
        <v>1280</v>
      </c>
      <c r="H51" s="24" t="s">
        <v>21</v>
      </c>
      <c r="I51" s="25" t="s">
        <v>22</v>
      </c>
      <c r="J51" s="25" t="s">
        <v>22</v>
      </c>
      <c r="K51" s="25" t="s">
        <v>22</v>
      </c>
      <c r="L51" s="25" t="s">
        <v>22</v>
      </c>
      <c r="M51" s="33"/>
    </row>
    <row r="52" spans="2:23" ht="39.950000000000003" customHeight="1" x14ac:dyDescent="0.25">
      <c r="B52" s="27"/>
      <c r="C52" s="34" t="s">
        <v>152</v>
      </c>
      <c r="D52" s="35" t="s">
        <v>153</v>
      </c>
      <c r="E52" s="39" t="s">
        <v>154</v>
      </c>
      <c r="F52" s="31">
        <v>19250</v>
      </c>
      <c r="G52" s="37">
        <f t="shared" si="0"/>
        <v>15400</v>
      </c>
      <c r="H52" s="24" t="s">
        <v>21</v>
      </c>
      <c r="I52" s="25" t="s">
        <v>22</v>
      </c>
      <c r="J52" s="25" t="s">
        <v>22</v>
      </c>
      <c r="K52" s="25" t="s">
        <v>22</v>
      </c>
      <c r="L52" s="25" t="s">
        <v>22</v>
      </c>
      <c r="M52" s="33"/>
    </row>
    <row r="53" spans="2:23" ht="39.950000000000003" customHeight="1" x14ac:dyDescent="0.25">
      <c r="B53" s="27"/>
      <c r="C53" s="34" t="s">
        <v>155</v>
      </c>
      <c r="D53" s="35" t="s">
        <v>156</v>
      </c>
      <c r="E53" s="39" t="s">
        <v>157</v>
      </c>
      <c r="F53" s="31">
        <v>6000</v>
      </c>
      <c r="G53" s="37">
        <f t="shared" si="0"/>
        <v>4800</v>
      </c>
      <c r="H53" s="24" t="s">
        <v>21</v>
      </c>
      <c r="I53" s="25" t="s">
        <v>22</v>
      </c>
      <c r="J53" s="25" t="s">
        <v>22</v>
      </c>
      <c r="K53" s="25" t="s">
        <v>22</v>
      </c>
      <c r="L53" s="25" t="s">
        <v>22</v>
      </c>
      <c r="M53" s="33"/>
    </row>
    <row r="54" spans="2:23" ht="39.950000000000003" customHeight="1" x14ac:dyDescent="0.25">
      <c r="B54" s="27"/>
      <c r="C54" s="34" t="s">
        <v>158</v>
      </c>
      <c r="D54" s="35" t="s">
        <v>159</v>
      </c>
      <c r="E54" s="39" t="s">
        <v>160</v>
      </c>
      <c r="F54" s="31">
        <v>13807</v>
      </c>
      <c r="G54" s="37">
        <f t="shared" si="0"/>
        <v>11045.6</v>
      </c>
      <c r="H54" s="24" t="s">
        <v>21</v>
      </c>
      <c r="I54" s="25" t="s">
        <v>22</v>
      </c>
      <c r="J54" s="25" t="s">
        <v>22</v>
      </c>
      <c r="K54" s="25" t="s">
        <v>22</v>
      </c>
      <c r="L54" s="25" t="s">
        <v>22</v>
      </c>
      <c r="M54" s="33"/>
    </row>
    <row r="55" spans="2:23" ht="39.950000000000003" customHeight="1" x14ac:dyDescent="0.25">
      <c r="B55" s="27"/>
      <c r="C55" s="34" t="s">
        <v>161</v>
      </c>
      <c r="D55" s="35" t="s">
        <v>162</v>
      </c>
      <c r="E55" s="39" t="s">
        <v>163</v>
      </c>
      <c r="F55" s="31">
        <v>2000</v>
      </c>
      <c r="G55" s="37">
        <f t="shared" si="0"/>
        <v>1600</v>
      </c>
      <c r="H55" s="24" t="s">
        <v>21</v>
      </c>
      <c r="I55" s="25" t="s">
        <v>22</v>
      </c>
      <c r="J55" s="25" t="s">
        <v>22</v>
      </c>
      <c r="K55" s="25" t="s">
        <v>22</v>
      </c>
      <c r="L55" s="25" t="s">
        <v>22</v>
      </c>
      <c r="M55" s="33"/>
    </row>
    <row r="56" spans="2:23" ht="39.950000000000003" customHeight="1" x14ac:dyDescent="0.25">
      <c r="B56" s="27"/>
      <c r="C56" s="34" t="s">
        <v>164</v>
      </c>
      <c r="D56" s="35" t="s">
        <v>165</v>
      </c>
      <c r="E56" s="39" t="s">
        <v>166</v>
      </c>
      <c r="F56" s="31">
        <v>24620</v>
      </c>
      <c r="G56" s="37">
        <f t="shared" si="0"/>
        <v>19696</v>
      </c>
      <c r="H56" s="24" t="s">
        <v>21</v>
      </c>
      <c r="I56" s="25" t="s">
        <v>22</v>
      </c>
      <c r="J56" s="25" t="s">
        <v>22</v>
      </c>
      <c r="K56" s="25" t="s">
        <v>22</v>
      </c>
      <c r="L56" s="25" t="s">
        <v>22</v>
      </c>
      <c r="M56" s="33"/>
      <c r="O56" s="69"/>
    </row>
    <row r="57" spans="2:23" ht="50.25" customHeight="1" x14ac:dyDescent="0.25">
      <c r="B57" s="27"/>
      <c r="C57" s="34" t="s">
        <v>167</v>
      </c>
      <c r="D57" s="35" t="s">
        <v>168</v>
      </c>
      <c r="E57" s="39" t="s">
        <v>166</v>
      </c>
      <c r="F57" s="31">
        <v>438750</v>
      </c>
      <c r="G57" s="37">
        <f t="shared" si="0"/>
        <v>351000</v>
      </c>
      <c r="H57" s="24" t="s">
        <v>22</v>
      </c>
      <c r="I57" s="25" t="s">
        <v>22</v>
      </c>
      <c r="J57" s="25" t="s">
        <v>22</v>
      </c>
      <c r="K57" s="25" t="s">
        <v>22</v>
      </c>
      <c r="L57" s="25" t="s">
        <v>22</v>
      </c>
      <c r="M57" s="59" t="s">
        <v>103</v>
      </c>
    </row>
    <row r="58" spans="2:23" ht="39.950000000000003" customHeight="1" x14ac:dyDescent="0.25">
      <c r="B58" s="27"/>
      <c r="C58" s="34" t="s">
        <v>169</v>
      </c>
      <c r="D58" s="70" t="s">
        <v>170</v>
      </c>
      <c r="E58" s="71" t="s">
        <v>171</v>
      </c>
      <c r="F58" s="31">
        <v>5875</v>
      </c>
      <c r="G58" s="37">
        <f t="shared" si="0"/>
        <v>4700</v>
      </c>
      <c r="H58" s="24" t="s">
        <v>21</v>
      </c>
      <c r="I58" s="25" t="s">
        <v>22</v>
      </c>
      <c r="J58" s="25" t="s">
        <v>22</v>
      </c>
      <c r="K58" s="25" t="s">
        <v>22</v>
      </c>
      <c r="L58" s="25" t="s">
        <v>22</v>
      </c>
      <c r="M58" s="33"/>
      <c r="S58" s="72"/>
      <c r="T58" s="72"/>
      <c r="U58" s="72"/>
      <c r="V58" s="72"/>
      <c r="W58" s="72"/>
    </row>
    <row r="59" spans="2:23" ht="39.950000000000003" customHeight="1" x14ac:dyDescent="0.25">
      <c r="B59" s="27"/>
      <c r="C59" s="34" t="s">
        <v>172</v>
      </c>
      <c r="D59" s="70" t="s">
        <v>173</v>
      </c>
      <c r="E59" s="56" t="s">
        <v>174</v>
      </c>
      <c r="F59" s="31">
        <v>4773</v>
      </c>
      <c r="G59" s="37">
        <f t="shared" si="0"/>
        <v>3818.4</v>
      </c>
      <c r="H59" s="24" t="s">
        <v>21</v>
      </c>
      <c r="I59" s="25" t="s">
        <v>22</v>
      </c>
      <c r="J59" s="25" t="s">
        <v>22</v>
      </c>
      <c r="K59" s="25" t="s">
        <v>22</v>
      </c>
      <c r="L59" s="25" t="s">
        <v>22</v>
      </c>
      <c r="M59" s="33"/>
      <c r="S59" s="72"/>
      <c r="T59" s="72"/>
      <c r="U59" s="72"/>
      <c r="V59" s="72"/>
      <c r="W59" s="72"/>
    </row>
    <row r="60" spans="2:23" ht="39.950000000000003" customHeight="1" x14ac:dyDescent="0.25">
      <c r="B60" s="27"/>
      <c r="C60" s="34" t="s">
        <v>175</v>
      </c>
      <c r="D60" s="70" t="s">
        <v>176</v>
      </c>
      <c r="E60" s="56" t="s">
        <v>177</v>
      </c>
      <c r="F60" s="31">
        <v>4334</v>
      </c>
      <c r="G60" s="37">
        <f t="shared" si="0"/>
        <v>3467.2</v>
      </c>
      <c r="H60" s="24" t="s">
        <v>21</v>
      </c>
      <c r="I60" s="25" t="s">
        <v>22</v>
      </c>
      <c r="J60" s="25" t="s">
        <v>22</v>
      </c>
      <c r="K60" s="25" t="s">
        <v>22</v>
      </c>
      <c r="L60" s="25" t="s">
        <v>22</v>
      </c>
      <c r="M60" s="33"/>
      <c r="S60" s="72"/>
      <c r="T60" s="72"/>
      <c r="U60" s="72"/>
      <c r="V60" s="72"/>
      <c r="W60" s="72"/>
    </row>
    <row r="61" spans="2:23" ht="39.950000000000003" customHeight="1" x14ac:dyDescent="0.25">
      <c r="B61" s="27"/>
      <c r="C61" s="34" t="s">
        <v>178</v>
      </c>
      <c r="D61" s="70" t="s">
        <v>179</v>
      </c>
      <c r="E61" s="56" t="s">
        <v>180</v>
      </c>
      <c r="F61" s="31">
        <v>23718</v>
      </c>
      <c r="G61" s="37">
        <f t="shared" si="0"/>
        <v>18974.400000000001</v>
      </c>
      <c r="H61" s="24" t="s">
        <v>21</v>
      </c>
      <c r="I61" s="25" t="s">
        <v>22</v>
      </c>
      <c r="J61" s="25" t="s">
        <v>22</v>
      </c>
      <c r="K61" s="25" t="s">
        <v>22</v>
      </c>
      <c r="L61" s="25" t="s">
        <v>22</v>
      </c>
      <c r="M61" s="33"/>
      <c r="S61" s="72"/>
      <c r="T61" s="72"/>
      <c r="U61" s="72"/>
      <c r="V61" s="72"/>
      <c r="W61" s="72"/>
    </row>
    <row r="62" spans="2:23" ht="39.950000000000003" customHeight="1" x14ac:dyDescent="0.25">
      <c r="B62" s="27"/>
      <c r="C62" s="34" t="s">
        <v>181</v>
      </c>
      <c r="D62" s="70" t="s">
        <v>182</v>
      </c>
      <c r="E62" s="56" t="s">
        <v>183</v>
      </c>
      <c r="F62" s="31">
        <v>3000</v>
      </c>
      <c r="G62" s="37">
        <f t="shared" si="0"/>
        <v>2400</v>
      </c>
      <c r="H62" s="24" t="s">
        <v>21</v>
      </c>
      <c r="I62" s="25" t="s">
        <v>22</v>
      </c>
      <c r="J62" s="25" t="s">
        <v>22</v>
      </c>
      <c r="K62" s="25" t="s">
        <v>22</v>
      </c>
      <c r="L62" s="25" t="s">
        <v>22</v>
      </c>
      <c r="M62" s="33"/>
      <c r="S62" s="72"/>
      <c r="T62" s="72"/>
      <c r="U62" s="72"/>
      <c r="V62" s="72"/>
      <c r="W62" s="72"/>
    </row>
    <row r="63" spans="2:23" ht="39.950000000000003" customHeight="1" x14ac:dyDescent="0.25">
      <c r="B63" s="27"/>
      <c r="C63" s="34" t="s">
        <v>184</v>
      </c>
      <c r="D63" s="70" t="s">
        <v>185</v>
      </c>
      <c r="E63" s="56" t="s">
        <v>186</v>
      </c>
      <c r="F63" s="31">
        <v>5342</v>
      </c>
      <c r="G63" s="37">
        <f t="shared" si="0"/>
        <v>4273.6000000000004</v>
      </c>
      <c r="H63" s="24" t="s">
        <v>21</v>
      </c>
      <c r="I63" s="25" t="s">
        <v>22</v>
      </c>
      <c r="J63" s="25" t="s">
        <v>22</v>
      </c>
      <c r="K63" s="25" t="s">
        <v>22</v>
      </c>
      <c r="L63" s="25" t="s">
        <v>22</v>
      </c>
      <c r="M63" s="33"/>
      <c r="S63" s="72"/>
      <c r="T63" s="72"/>
      <c r="U63" s="72"/>
      <c r="V63" s="72"/>
      <c r="W63" s="72"/>
    </row>
    <row r="64" spans="2:23" ht="54.75" customHeight="1" x14ac:dyDescent="0.25">
      <c r="B64" s="27"/>
      <c r="C64" s="34" t="s">
        <v>187</v>
      </c>
      <c r="D64" s="73" t="s">
        <v>188</v>
      </c>
      <c r="E64" s="74" t="s">
        <v>189</v>
      </c>
      <c r="F64" s="31">
        <v>5715</v>
      </c>
      <c r="G64" s="37">
        <f t="shared" si="0"/>
        <v>4572</v>
      </c>
      <c r="H64" s="24" t="s">
        <v>21</v>
      </c>
      <c r="I64" s="25" t="s">
        <v>22</v>
      </c>
      <c r="J64" s="25" t="s">
        <v>22</v>
      </c>
      <c r="K64" s="25" t="s">
        <v>22</v>
      </c>
      <c r="L64" s="25" t="s">
        <v>22</v>
      </c>
      <c r="M64" s="33"/>
      <c r="S64" s="72"/>
      <c r="T64" s="72"/>
      <c r="U64" s="72"/>
      <c r="V64" s="72"/>
      <c r="W64" s="72"/>
    </row>
    <row r="65" spans="2:23" ht="39.950000000000003" customHeight="1" x14ac:dyDescent="0.25">
      <c r="B65" s="27"/>
      <c r="C65" s="34" t="s">
        <v>190</v>
      </c>
      <c r="D65" s="35" t="s">
        <v>191</v>
      </c>
      <c r="E65" s="36" t="s">
        <v>192</v>
      </c>
      <c r="F65" s="75">
        <v>12000</v>
      </c>
      <c r="G65" s="37">
        <f t="shared" si="0"/>
        <v>9600</v>
      </c>
      <c r="H65" s="24" t="s">
        <v>21</v>
      </c>
      <c r="I65" s="25" t="s">
        <v>22</v>
      </c>
      <c r="J65" s="25" t="s">
        <v>22</v>
      </c>
      <c r="K65" s="25" t="s">
        <v>22</v>
      </c>
      <c r="L65" s="25" t="s">
        <v>22</v>
      </c>
      <c r="M65" s="76"/>
      <c r="S65" s="72"/>
      <c r="T65" s="72"/>
      <c r="U65" s="72"/>
      <c r="V65" s="72"/>
      <c r="W65" s="72"/>
    </row>
    <row r="66" spans="2:23" ht="39.950000000000003" customHeight="1" x14ac:dyDescent="0.25">
      <c r="B66" s="27"/>
      <c r="C66" s="34" t="s">
        <v>193</v>
      </c>
      <c r="D66" s="35" t="s">
        <v>194</v>
      </c>
      <c r="E66" s="36" t="s">
        <v>195</v>
      </c>
      <c r="F66" s="75">
        <v>4000</v>
      </c>
      <c r="G66" s="37">
        <f t="shared" si="0"/>
        <v>3200</v>
      </c>
      <c r="H66" s="24" t="s">
        <v>21</v>
      </c>
      <c r="I66" s="25" t="s">
        <v>22</v>
      </c>
      <c r="J66" s="25" t="s">
        <v>22</v>
      </c>
      <c r="K66" s="25" t="s">
        <v>22</v>
      </c>
      <c r="L66" s="25" t="s">
        <v>22</v>
      </c>
      <c r="M66" s="76"/>
      <c r="R66" s="77"/>
      <c r="S66" s="72"/>
      <c r="T66" s="72"/>
      <c r="U66" s="72"/>
      <c r="V66" s="72"/>
      <c r="W66" s="72"/>
    </row>
    <row r="67" spans="2:23" ht="39.950000000000003" customHeight="1" x14ac:dyDescent="0.25">
      <c r="B67" s="27"/>
      <c r="C67" s="34" t="s">
        <v>196</v>
      </c>
      <c r="D67" s="35" t="s">
        <v>197</v>
      </c>
      <c r="E67" s="36" t="s">
        <v>198</v>
      </c>
      <c r="F67" s="75">
        <v>3200</v>
      </c>
      <c r="G67" s="37">
        <f t="shared" si="0"/>
        <v>2560</v>
      </c>
      <c r="H67" s="24" t="s">
        <v>21</v>
      </c>
      <c r="I67" s="25" t="s">
        <v>22</v>
      </c>
      <c r="J67" s="25" t="s">
        <v>22</v>
      </c>
      <c r="K67" s="25" t="s">
        <v>22</v>
      </c>
      <c r="L67" s="25" t="s">
        <v>22</v>
      </c>
      <c r="M67" s="76"/>
      <c r="R67" s="77"/>
      <c r="S67" s="72"/>
      <c r="T67" s="72"/>
      <c r="U67" s="72"/>
      <c r="V67" s="72"/>
      <c r="W67" s="72"/>
    </row>
    <row r="68" spans="2:23" ht="39.950000000000003" customHeight="1" x14ac:dyDescent="0.25">
      <c r="B68" s="27"/>
      <c r="C68" s="34" t="s">
        <v>199</v>
      </c>
      <c r="D68" s="35" t="s">
        <v>200</v>
      </c>
      <c r="E68" s="36" t="s">
        <v>201</v>
      </c>
      <c r="F68" s="78">
        <v>3530</v>
      </c>
      <c r="G68" s="37">
        <f t="shared" si="0"/>
        <v>2824</v>
      </c>
      <c r="H68" s="24" t="s">
        <v>21</v>
      </c>
      <c r="I68" s="25" t="s">
        <v>22</v>
      </c>
      <c r="J68" s="25" t="s">
        <v>22</v>
      </c>
      <c r="K68" s="25" t="s">
        <v>22</v>
      </c>
      <c r="L68" s="25" t="s">
        <v>22</v>
      </c>
      <c r="M68" s="59"/>
      <c r="R68" s="79"/>
      <c r="S68" s="72"/>
      <c r="T68" s="72"/>
      <c r="U68" s="72"/>
      <c r="V68" s="72"/>
      <c r="W68" s="72"/>
    </row>
    <row r="69" spans="2:23" ht="39.950000000000003" customHeight="1" x14ac:dyDescent="0.25">
      <c r="B69" s="27"/>
      <c r="C69" s="34" t="s">
        <v>202</v>
      </c>
      <c r="D69" s="35" t="s">
        <v>203</v>
      </c>
      <c r="E69" s="49" t="s">
        <v>204</v>
      </c>
      <c r="F69" s="78">
        <v>3000</v>
      </c>
      <c r="G69" s="37">
        <f t="shared" si="0"/>
        <v>2400</v>
      </c>
      <c r="H69" s="24" t="s">
        <v>21</v>
      </c>
      <c r="I69" s="25" t="s">
        <v>22</v>
      </c>
      <c r="J69" s="25" t="s">
        <v>22</v>
      </c>
      <c r="K69" s="25" t="s">
        <v>22</v>
      </c>
      <c r="L69" s="25" t="s">
        <v>22</v>
      </c>
      <c r="M69" s="59"/>
      <c r="R69" s="79"/>
      <c r="S69" s="72"/>
      <c r="T69" s="72"/>
      <c r="U69" s="72"/>
      <c r="V69" s="72"/>
      <c r="W69" s="72"/>
    </row>
    <row r="70" spans="2:23" ht="39.950000000000003" customHeight="1" x14ac:dyDescent="0.25">
      <c r="B70" s="27"/>
      <c r="C70" s="34" t="s">
        <v>205</v>
      </c>
      <c r="D70" s="35" t="s">
        <v>206</v>
      </c>
      <c r="E70" s="49" t="s">
        <v>207</v>
      </c>
      <c r="F70" s="78">
        <v>5675</v>
      </c>
      <c r="G70" s="37">
        <f t="shared" si="0"/>
        <v>4540</v>
      </c>
      <c r="H70" s="24" t="s">
        <v>21</v>
      </c>
      <c r="I70" s="25" t="s">
        <v>22</v>
      </c>
      <c r="J70" s="25" t="s">
        <v>22</v>
      </c>
      <c r="K70" s="25" t="s">
        <v>22</v>
      </c>
      <c r="L70" s="25" t="s">
        <v>22</v>
      </c>
      <c r="M70" s="76"/>
      <c r="R70" s="79"/>
      <c r="S70" s="72"/>
      <c r="T70" s="72"/>
      <c r="U70" s="72"/>
      <c r="V70" s="72"/>
      <c r="W70" s="72"/>
    </row>
    <row r="71" spans="2:23" ht="39.950000000000003" customHeight="1" x14ac:dyDescent="0.25">
      <c r="B71" s="27"/>
      <c r="C71" s="34" t="s">
        <v>208</v>
      </c>
      <c r="D71" s="35" t="s">
        <v>209</v>
      </c>
      <c r="E71" s="39" t="s">
        <v>210</v>
      </c>
      <c r="F71" s="58">
        <v>17923</v>
      </c>
      <c r="G71" s="37">
        <f t="shared" ref="G71:G74" si="2">F71-(F71*11.5044/100)</f>
        <v>15861.066387999999</v>
      </c>
      <c r="H71" s="24" t="s">
        <v>21</v>
      </c>
      <c r="I71" s="25" t="s">
        <v>22</v>
      </c>
      <c r="J71" s="25" t="s">
        <v>22</v>
      </c>
      <c r="K71" s="25" t="s">
        <v>22</v>
      </c>
      <c r="L71" s="25" t="s">
        <v>22</v>
      </c>
      <c r="M71" s="76"/>
      <c r="R71" s="80"/>
      <c r="S71" s="72"/>
      <c r="T71" s="72"/>
      <c r="U71" s="72"/>
      <c r="V71" s="72"/>
      <c r="W71" s="72"/>
    </row>
    <row r="72" spans="2:23" ht="55.5" customHeight="1" x14ac:dyDescent="0.25">
      <c r="B72" s="27"/>
      <c r="C72" s="34" t="s">
        <v>211</v>
      </c>
      <c r="D72" s="35" t="s">
        <v>212</v>
      </c>
      <c r="E72" s="81" t="s">
        <v>213</v>
      </c>
      <c r="F72" s="58">
        <v>3000</v>
      </c>
      <c r="G72" s="37">
        <f t="shared" si="2"/>
        <v>2654.8679999999999</v>
      </c>
      <c r="H72" s="24" t="s">
        <v>21</v>
      </c>
      <c r="I72" s="25" t="s">
        <v>22</v>
      </c>
      <c r="J72" s="25" t="s">
        <v>22</v>
      </c>
      <c r="K72" s="25" t="s">
        <v>22</v>
      </c>
      <c r="L72" s="25" t="s">
        <v>22</v>
      </c>
      <c r="M72" s="76"/>
      <c r="R72" s="80"/>
      <c r="S72" s="72"/>
      <c r="T72" s="72"/>
      <c r="U72" s="72"/>
      <c r="V72" s="72"/>
      <c r="W72" s="72"/>
    </row>
    <row r="73" spans="2:23" ht="39.950000000000003" customHeight="1" x14ac:dyDescent="0.25">
      <c r="B73" s="27"/>
      <c r="C73" s="34" t="s">
        <v>214</v>
      </c>
      <c r="D73" s="35" t="s">
        <v>209</v>
      </c>
      <c r="E73" s="39" t="s">
        <v>210</v>
      </c>
      <c r="F73" s="58">
        <v>17923</v>
      </c>
      <c r="G73" s="31">
        <f>F73-(F73*11.5044/100)</f>
        <v>15861.066387999999</v>
      </c>
      <c r="H73" s="24" t="s">
        <v>21</v>
      </c>
      <c r="I73" s="25"/>
      <c r="J73" s="25"/>
      <c r="K73" s="25"/>
      <c r="L73" s="25"/>
      <c r="M73" s="76"/>
      <c r="R73" s="80"/>
      <c r="S73" s="72"/>
      <c r="T73" s="72"/>
      <c r="U73" s="72"/>
      <c r="V73" s="72"/>
      <c r="W73" s="72"/>
    </row>
    <row r="74" spans="2:23" ht="39.950000000000003" customHeight="1" x14ac:dyDescent="0.25">
      <c r="B74" s="27"/>
      <c r="C74" s="34" t="s">
        <v>215</v>
      </c>
      <c r="D74" s="35" t="s">
        <v>216</v>
      </c>
      <c r="E74" s="34" t="s">
        <v>217</v>
      </c>
      <c r="F74" s="58">
        <v>122850</v>
      </c>
      <c r="G74" s="37">
        <f t="shared" si="2"/>
        <v>108716.8446</v>
      </c>
      <c r="H74" s="24" t="s">
        <v>21</v>
      </c>
      <c r="I74" s="25" t="s">
        <v>22</v>
      </c>
      <c r="J74" s="25" t="s">
        <v>22</v>
      </c>
      <c r="K74" s="25" t="s">
        <v>22</v>
      </c>
      <c r="L74" s="25" t="s">
        <v>22</v>
      </c>
      <c r="M74" s="59" t="s">
        <v>218</v>
      </c>
    </row>
    <row r="75" spans="2:23" ht="39.950000000000003" customHeight="1" x14ac:dyDescent="0.25">
      <c r="B75" s="27"/>
      <c r="C75" s="34" t="s">
        <v>219</v>
      </c>
      <c r="D75" s="35" t="s">
        <v>220</v>
      </c>
      <c r="E75" s="39" t="s">
        <v>221</v>
      </c>
      <c r="F75" s="58">
        <v>3500</v>
      </c>
      <c r="G75" s="37">
        <f t="shared" ref="G75:G104" si="3">F75-(F75*20/100)</f>
        <v>2800</v>
      </c>
      <c r="H75" s="24" t="s">
        <v>21</v>
      </c>
      <c r="I75" s="25" t="s">
        <v>22</v>
      </c>
      <c r="J75" s="25" t="s">
        <v>22</v>
      </c>
      <c r="K75" s="25" t="s">
        <v>22</v>
      </c>
      <c r="L75" s="25" t="s">
        <v>22</v>
      </c>
      <c r="M75" s="76"/>
    </row>
    <row r="76" spans="2:23" ht="39.950000000000003" customHeight="1" x14ac:dyDescent="0.25">
      <c r="B76" s="27"/>
      <c r="C76" s="34" t="s">
        <v>222</v>
      </c>
      <c r="D76" s="35" t="s">
        <v>223</v>
      </c>
      <c r="E76" s="39" t="s">
        <v>224</v>
      </c>
      <c r="F76" s="58">
        <v>14500</v>
      </c>
      <c r="G76" s="37">
        <f t="shared" si="3"/>
        <v>11600</v>
      </c>
      <c r="H76" s="24" t="s">
        <v>21</v>
      </c>
      <c r="I76" s="25" t="s">
        <v>22</v>
      </c>
      <c r="J76" s="25" t="s">
        <v>22</v>
      </c>
      <c r="K76" s="25" t="s">
        <v>22</v>
      </c>
      <c r="L76" s="25" t="s">
        <v>22</v>
      </c>
      <c r="M76" s="76"/>
    </row>
    <row r="77" spans="2:23" ht="39.950000000000003" customHeight="1" x14ac:dyDescent="0.25">
      <c r="B77" s="27"/>
      <c r="C77" s="34" t="s">
        <v>225</v>
      </c>
      <c r="D77" s="35" t="s">
        <v>226</v>
      </c>
      <c r="E77" s="82" t="s">
        <v>227</v>
      </c>
      <c r="F77" s="58">
        <v>20481</v>
      </c>
      <c r="G77" s="37">
        <f t="shared" ref="G77" si="4">F77-(F77*11.5044/100)</f>
        <v>18124.783835999999</v>
      </c>
      <c r="H77" s="24" t="s">
        <v>21</v>
      </c>
      <c r="I77" s="25" t="s">
        <v>22</v>
      </c>
      <c r="J77" s="25" t="s">
        <v>22</v>
      </c>
      <c r="K77" s="25" t="s">
        <v>22</v>
      </c>
      <c r="L77" s="25" t="s">
        <v>22</v>
      </c>
      <c r="M77" s="76"/>
    </row>
    <row r="78" spans="2:23" ht="39.950000000000003" customHeight="1" x14ac:dyDescent="0.25">
      <c r="B78" s="27"/>
      <c r="C78" s="34" t="s">
        <v>228</v>
      </c>
      <c r="D78" s="35" t="s">
        <v>229</v>
      </c>
      <c r="E78" s="34" t="s">
        <v>217</v>
      </c>
      <c r="F78" s="58">
        <v>117581</v>
      </c>
      <c r="G78" s="58">
        <f>F78</f>
        <v>117581</v>
      </c>
      <c r="H78" s="34" t="s">
        <v>22</v>
      </c>
      <c r="I78" s="34" t="s">
        <v>22</v>
      </c>
      <c r="J78" s="25" t="s">
        <v>22</v>
      </c>
      <c r="K78" s="25" t="s">
        <v>22</v>
      </c>
      <c r="L78" s="25" t="s">
        <v>22</v>
      </c>
      <c r="M78" s="59" t="s">
        <v>218</v>
      </c>
    </row>
    <row r="79" spans="2:23" ht="39.950000000000003" customHeight="1" x14ac:dyDescent="0.25">
      <c r="B79" s="27"/>
      <c r="C79" s="34" t="s">
        <v>230</v>
      </c>
      <c r="D79" s="83" t="s">
        <v>231</v>
      </c>
      <c r="E79" s="84" t="s">
        <v>232</v>
      </c>
      <c r="F79" s="78">
        <v>1988</v>
      </c>
      <c r="G79" s="37">
        <f t="shared" si="3"/>
        <v>1590.4</v>
      </c>
      <c r="H79" s="24" t="s">
        <v>21</v>
      </c>
      <c r="I79" s="25" t="s">
        <v>22</v>
      </c>
      <c r="J79" s="25" t="s">
        <v>22</v>
      </c>
      <c r="K79" s="25" t="s">
        <v>22</v>
      </c>
      <c r="L79" s="25" t="s">
        <v>22</v>
      </c>
      <c r="M79" s="76"/>
    </row>
    <row r="80" spans="2:23" ht="39.950000000000003" customHeight="1" x14ac:dyDescent="0.25">
      <c r="B80" s="27"/>
      <c r="C80" s="34" t="s">
        <v>233</v>
      </c>
      <c r="D80" s="35" t="s">
        <v>234</v>
      </c>
      <c r="E80" s="36" t="s">
        <v>235</v>
      </c>
      <c r="F80" s="58">
        <v>15500</v>
      </c>
      <c r="G80" s="37">
        <f t="shared" si="3"/>
        <v>12400</v>
      </c>
      <c r="H80" s="24" t="s">
        <v>21</v>
      </c>
      <c r="I80" s="25" t="s">
        <v>22</v>
      </c>
      <c r="J80" s="25" t="s">
        <v>22</v>
      </c>
      <c r="K80" s="25" t="s">
        <v>22</v>
      </c>
      <c r="L80" s="25" t="s">
        <v>22</v>
      </c>
      <c r="M80" s="76"/>
    </row>
    <row r="81" spans="2:17" ht="39.950000000000003" customHeight="1" x14ac:dyDescent="0.25">
      <c r="B81" s="27"/>
      <c r="C81" s="34" t="s">
        <v>236</v>
      </c>
      <c r="D81" s="35" t="s">
        <v>237</v>
      </c>
      <c r="E81" s="36" t="s">
        <v>238</v>
      </c>
      <c r="F81" s="58">
        <v>5000</v>
      </c>
      <c r="G81" s="37">
        <f t="shared" si="3"/>
        <v>4000</v>
      </c>
      <c r="H81" s="24" t="s">
        <v>21</v>
      </c>
      <c r="I81" s="25" t="s">
        <v>22</v>
      </c>
      <c r="J81" s="25" t="s">
        <v>22</v>
      </c>
      <c r="K81" s="25" t="s">
        <v>22</v>
      </c>
      <c r="L81" s="25" t="s">
        <v>22</v>
      </c>
      <c r="M81" s="76"/>
    </row>
    <row r="82" spans="2:17" ht="39.950000000000003" customHeight="1" x14ac:dyDescent="0.25">
      <c r="B82" s="27"/>
      <c r="C82" s="34" t="s">
        <v>239</v>
      </c>
      <c r="D82" s="35" t="s">
        <v>240</v>
      </c>
      <c r="E82" s="62" t="s">
        <v>241</v>
      </c>
      <c r="F82" s="58">
        <v>6555</v>
      </c>
      <c r="G82" s="37">
        <f t="shared" si="3"/>
        <v>5244</v>
      </c>
      <c r="H82" s="24" t="s">
        <v>21</v>
      </c>
      <c r="I82" s="25" t="s">
        <v>22</v>
      </c>
      <c r="J82" s="25" t="s">
        <v>22</v>
      </c>
      <c r="K82" s="25" t="s">
        <v>22</v>
      </c>
      <c r="L82" s="25" t="s">
        <v>22</v>
      </c>
      <c r="M82" s="76"/>
    </row>
    <row r="83" spans="2:17" ht="39.950000000000003" customHeight="1" x14ac:dyDescent="0.25">
      <c r="B83" s="27"/>
      <c r="C83" s="34" t="s">
        <v>242</v>
      </c>
      <c r="D83" s="35" t="s">
        <v>243</v>
      </c>
      <c r="E83" s="39" t="s">
        <v>244</v>
      </c>
      <c r="F83" s="58">
        <v>9816</v>
      </c>
      <c r="G83" s="37">
        <f t="shared" si="3"/>
        <v>7852.8</v>
      </c>
      <c r="H83" s="24" t="s">
        <v>21</v>
      </c>
      <c r="I83" s="25" t="s">
        <v>22</v>
      </c>
      <c r="J83" s="25" t="s">
        <v>22</v>
      </c>
      <c r="K83" s="25" t="s">
        <v>22</v>
      </c>
      <c r="L83" s="25" t="s">
        <v>22</v>
      </c>
      <c r="M83" s="76"/>
    </row>
    <row r="84" spans="2:17" ht="51.75" customHeight="1" x14ac:dyDescent="0.25">
      <c r="B84" s="27"/>
      <c r="C84" s="34" t="s">
        <v>245</v>
      </c>
      <c r="D84" s="35" t="s">
        <v>246</v>
      </c>
      <c r="E84" s="39" t="s">
        <v>247</v>
      </c>
      <c r="F84" s="58">
        <v>8280</v>
      </c>
      <c r="G84" s="37">
        <f t="shared" si="3"/>
        <v>6624</v>
      </c>
      <c r="H84" s="24" t="s">
        <v>21</v>
      </c>
      <c r="I84" s="25" t="s">
        <v>22</v>
      </c>
      <c r="J84" s="25" t="s">
        <v>22</v>
      </c>
      <c r="K84" s="25" t="s">
        <v>22</v>
      </c>
      <c r="L84" s="25" t="s">
        <v>22</v>
      </c>
      <c r="M84" s="76"/>
    </row>
    <row r="85" spans="2:17" ht="39.950000000000003" customHeight="1" x14ac:dyDescent="0.25">
      <c r="B85" s="27"/>
      <c r="C85" s="34" t="s">
        <v>248</v>
      </c>
      <c r="D85" s="35" t="s">
        <v>249</v>
      </c>
      <c r="E85" s="39" t="s">
        <v>250</v>
      </c>
      <c r="F85" s="58">
        <v>0</v>
      </c>
      <c r="G85" s="37">
        <f t="shared" si="3"/>
        <v>0</v>
      </c>
      <c r="H85" s="24" t="s">
        <v>21</v>
      </c>
      <c r="I85" s="25" t="s">
        <v>22</v>
      </c>
      <c r="J85" s="25" t="s">
        <v>22</v>
      </c>
      <c r="K85" s="25" t="s">
        <v>22</v>
      </c>
      <c r="L85" s="25" t="s">
        <v>22</v>
      </c>
      <c r="M85" s="76"/>
    </row>
    <row r="86" spans="2:17" ht="39.950000000000003" customHeight="1" x14ac:dyDescent="0.25">
      <c r="B86" s="27"/>
      <c r="C86" s="34" t="s">
        <v>251</v>
      </c>
      <c r="D86" s="35" t="s">
        <v>252</v>
      </c>
      <c r="E86" s="39" t="s">
        <v>253</v>
      </c>
      <c r="F86" s="58">
        <v>3950</v>
      </c>
      <c r="G86" s="37">
        <f t="shared" si="3"/>
        <v>3160</v>
      </c>
      <c r="H86" s="24" t="s">
        <v>21</v>
      </c>
      <c r="I86" s="25" t="s">
        <v>22</v>
      </c>
      <c r="J86" s="25" t="s">
        <v>22</v>
      </c>
      <c r="K86" s="25" t="s">
        <v>22</v>
      </c>
      <c r="L86" s="25" t="s">
        <v>22</v>
      </c>
      <c r="M86" s="76"/>
    </row>
    <row r="87" spans="2:17" ht="39.950000000000003" customHeight="1" x14ac:dyDescent="0.25">
      <c r="B87" s="27"/>
      <c r="C87" s="34" t="s">
        <v>254</v>
      </c>
      <c r="D87" s="35" t="s">
        <v>255</v>
      </c>
      <c r="E87" s="39" t="s">
        <v>256</v>
      </c>
      <c r="F87" s="78">
        <v>3650</v>
      </c>
      <c r="G87" s="37">
        <f t="shared" si="3"/>
        <v>2920</v>
      </c>
      <c r="H87" s="24" t="s">
        <v>21</v>
      </c>
      <c r="I87" s="25" t="s">
        <v>22</v>
      </c>
      <c r="J87" s="25" t="s">
        <v>22</v>
      </c>
      <c r="K87" s="25" t="s">
        <v>22</v>
      </c>
      <c r="L87" s="25" t="s">
        <v>22</v>
      </c>
      <c r="M87" s="76"/>
    </row>
    <row r="88" spans="2:17" ht="39.950000000000003" customHeight="1" x14ac:dyDescent="0.25">
      <c r="B88" s="27"/>
      <c r="C88" s="34" t="s">
        <v>257</v>
      </c>
      <c r="D88" s="83" t="s">
        <v>258</v>
      </c>
      <c r="E88" s="39" t="s">
        <v>259</v>
      </c>
      <c r="F88" s="78">
        <v>233220</v>
      </c>
      <c r="G88" s="37">
        <f t="shared" si="3"/>
        <v>186576</v>
      </c>
      <c r="H88" s="24" t="s">
        <v>21</v>
      </c>
      <c r="I88" s="25" t="s">
        <v>22</v>
      </c>
      <c r="J88" s="25" t="s">
        <v>22</v>
      </c>
      <c r="K88" s="25" t="s">
        <v>22</v>
      </c>
      <c r="L88" s="25" t="s">
        <v>22</v>
      </c>
      <c r="M88" s="85"/>
      <c r="N88" s="86"/>
      <c r="O88" s="86"/>
      <c r="P88" s="86"/>
      <c r="Q88" s="86"/>
    </row>
    <row r="89" spans="2:17" ht="39.950000000000003" customHeight="1" x14ac:dyDescent="0.25">
      <c r="B89" s="27"/>
      <c r="C89" s="34" t="s">
        <v>260</v>
      </c>
      <c r="D89" s="35" t="s">
        <v>261</v>
      </c>
      <c r="E89" s="39" t="s">
        <v>262</v>
      </c>
      <c r="F89" s="58">
        <v>9500</v>
      </c>
      <c r="G89" s="37">
        <f t="shared" si="3"/>
        <v>7600</v>
      </c>
      <c r="H89" s="24" t="s">
        <v>22</v>
      </c>
      <c r="I89" s="25" t="s">
        <v>22</v>
      </c>
      <c r="J89" s="25" t="s">
        <v>22</v>
      </c>
      <c r="K89" s="25" t="s">
        <v>22</v>
      </c>
      <c r="L89" s="25" t="s">
        <v>22</v>
      </c>
      <c r="M89" s="59" t="s">
        <v>103</v>
      </c>
    </row>
    <row r="90" spans="2:17" ht="39.950000000000003" customHeight="1" x14ac:dyDescent="0.25">
      <c r="B90" s="27"/>
      <c r="C90" s="34" t="s">
        <v>263</v>
      </c>
      <c r="D90" s="35" t="s">
        <v>264</v>
      </c>
      <c r="E90" s="39" t="s">
        <v>265</v>
      </c>
      <c r="F90" s="58">
        <v>11000</v>
      </c>
      <c r="G90" s="37">
        <f t="shared" si="3"/>
        <v>8800</v>
      </c>
      <c r="H90" s="24" t="s">
        <v>21</v>
      </c>
      <c r="I90" s="25" t="s">
        <v>22</v>
      </c>
      <c r="J90" s="25" t="s">
        <v>22</v>
      </c>
      <c r="K90" s="25" t="s">
        <v>22</v>
      </c>
      <c r="L90" s="25" t="s">
        <v>22</v>
      </c>
      <c r="M90" s="76"/>
    </row>
    <row r="91" spans="2:17" ht="39.950000000000003" customHeight="1" x14ac:dyDescent="0.25">
      <c r="B91" s="27"/>
      <c r="C91" s="34" t="s">
        <v>266</v>
      </c>
      <c r="D91" s="35" t="s">
        <v>267</v>
      </c>
      <c r="E91" s="39" t="s">
        <v>268</v>
      </c>
      <c r="F91" s="58">
        <v>1000</v>
      </c>
      <c r="G91" s="37">
        <f t="shared" si="3"/>
        <v>800</v>
      </c>
      <c r="H91" s="24" t="s">
        <v>21</v>
      </c>
      <c r="I91" s="25" t="s">
        <v>22</v>
      </c>
      <c r="J91" s="25" t="s">
        <v>22</v>
      </c>
      <c r="K91" s="25" t="s">
        <v>22</v>
      </c>
      <c r="L91" s="25" t="s">
        <v>22</v>
      </c>
      <c r="M91" s="76"/>
    </row>
    <row r="92" spans="2:17" ht="39.950000000000003" customHeight="1" x14ac:dyDescent="0.25">
      <c r="B92" s="27"/>
      <c r="C92" s="34" t="s">
        <v>269</v>
      </c>
      <c r="D92" s="87" t="s">
        <v>270</v>
      </c>
      <c r="E92" s="62" t="s">
        <v>271</v>
      </c>
      <c r="F92" s="78">
        <v>15662</v>
      </c>
      <c r="G92" s="37">
        <f t="shared" si="3"/>
        <v>12529.6</v>
      </c>
      <c r="H92" s="24" t="s">
        <v>21</v>
      </c>
      <c r="I92" s="25" t="s">
        <v>22</v>
      </c>
      <c r="J92" s="25" t="s">
        <v>22</v>
      </c>
      <c r="K92" s="25" t="s">
        <v>22</v>
      </c>
      <c r="L92" s="25" t="s">
        <v>22</v>
      </c>
      <c r="M92" s="59"/>
    </row>
    <row r="93" spans="2:17" ht="39.950000000000003" customHeight="1" x14ac:dyDescent="0.25">
      <c r="B93" s="27"/>
      <c r="C93" s="34" t="s">
        <v>272</v>
      </c>
      <c r="D93" s="88" t="s">
        <v>273</v>
      </c>
      <c r="E93" s="89" t="s">
        <v>274</v>
      </c>
      <c r="F93" s="78">
        <v>6650</v>
      </c>
      <c r="G93" s="37">
        <f t="shared" si="3"/>
        <v>5320</v>
      </c>
      <c r="H93" s="24" t="s">
        <v>21</v>
      </c>
      <c r="I93" s="25" t="s">
        <v>22</v>
      </c>
      <c r="J93" s="25" t="s">
        <v>22</v>
      </c>
      <c r="K93" s="25" t="s">
        <v>22</v>
      </c>
      <c r="L93" s="25" t="s">
        <v>22</v>
      </c>
      <c r="M93" s="59"/>
    </row>
    <row r="94" spans="2:17" ht="39.950000000000003" customHeight="1" x14ac:dyDescent="0.25">
      <c r="B94" s="27"/>
      <c r="C94" s="34" t="s">
        <v>275</v>
      </c>
      <c r="D94" s="88" t="s">
        <v>276</v>
      </c>
      <c r="E94" s="90" t="s">
        <v>277</v>
      </c>
      <c r="F94" s="78">
        <v>1000</v>
      </c>
      <c r="G94" s="37">
        <f t="shared" si="3"/>
        <v>800</v>
      </c>
      <c r="H94" s="24" t="s">
        <v>21</v>
      </c>
      <c r="I94" s="25" t="s">
        <v>22</v>
      </c>
      <c r="J94" s="25" t="s">
        <v>22</v>
      </c>
      <c r="K94" s="25" t="s">
        <v>22</v>
      </c>
      <c r="L94" s="25" t="s">
        <v>22</v>
      </c>
      <c r="M94" s="59"/>
    </row>
    <row r="95" spans="2:17" ht="39.950000000000003" customHeight="1" x14ac:dyDescent="0.25">
      <c r="B95" s="27"/>
      <c r="C95" s="34" t="s">
        <v>278</v>
      </c>
      <c r="D95" s="91" t="s">
        <v>279</v>
      </c>
      <c r="E95" s="46" t="s">
        <v>280</v>
      </c>
      <c r="F95" s="78">
        <v>825</v>
      </c>
      <c r="G95" s="37">
        <f t="shared" si="3"/>
        <v>660</v>
      </c>
      <c r="H95" s="24" t="s">
        <v>21</v>
      </c>
      <c r="I95" s="25" t="s">
        <v>22</v>
      </c>
      <c r="J95" s="25" t="s">
        <v>22</v>
      </c>
      <c r="K95" s="25" t="s">
        <v>22</v>
      </c>
      <c r="L95" s="25" t="s">
        <v>22</v>
      </c>
      <c r="M95" s="59"/>
    </row>
    <row r="96" spans="2:17" ht="39.950000000000003" customHeight="1" x14ac:dyDescent="0.25">
      <c r="B96" s="27"/>
      <c r="C96" s="34" t="s">
        <v>281</v>
      </c>
      <c r="D96" s="92" t="s">
        <v>282</v>
      </c>
      <c r="E96" s="46">
        <v>90731400</v>
      </c>
      <c r="F96" s="78">
        <v>1500</v>
      </c>
      <c r="G96" s="37">
        <f t="shared" si="3"/>
        <v>1200</v>
      </c>
      <c r="H96" s="24" t="s">
        <v>21</v>
      </c>
      <c r="I96" s="25" t="s">
        <v>22</v>
      </c>
      <c r="J96" s="25" t="s">
        <v>22</v>
      </c>
      <c r="K96" s="25" t="s">
        <v>22</v>
      </c>
      <c r="L96" s="25" t="s">
        <v>22</v>
      </c>
      <c r="M96" s="59"/>
    </row>
    <row r="97" spans="2:16" ht="39.950000000000003" customHeight="1" x14ac:dyDescent="0.2">
      <c r="B97" s="27"/>
      <c r="C97" s="34" t="s">
        <v>283</v>
      </c>
      <c r="D97" s="29" t="s">
        <v>284</v>
      </c>
      <c r="E97" s="49" t="s">
        <v>285</v>
      </c>
      <c r="F97" s="93">
        <v>53129</v>
      </c>
      <c r="G97" s="37">
        <f t="shared" si="3"/>
        <v>42503.199999999997</v>
      </c>
      <c r="H97" s="24" t="s">
        <v>21</v>
      </c>
      <c r="I97" s="25" t="s">
        <v>22</v>
      </c>
      <c r="J97" s="25" t="s">
        <v>22</v>
      </c>
      <c r="K97" s="25" t="s">
        <v>22</v>
      </c>
      <c r="L97" s="25" t="s">
        <v>22</v>
      </c>
      <c r="M97" s="59"/>
      <c r="O97" s="94"/>
      <c r="P97" s="94"/>
    </row>
    <row r="98" spans="2:16" ht="39.950000000000003" customHeight="1" x14ac:dyDescent="0.2">
      <c r="B98" s="27"/>
      <c r="C98" s="34" t="s">
        <v>286</v>
      </c>
      <c r="D98" s="95" t="s">
        <v>287</v>
      </c>
      <c r="E98" s="49" t="s">
        <v>288</v>
      </c>
      <c r="F98" s="96">
        <v>17400</v>
      </c>
      <c r="G98" s="37">
        <f t="shared" si="3"/>
        <v>13920</v>
      </c>
      <c r="H98" s="24" t="s">
        <v>21</v>
      </c>
      <c r="I98" s="25" t="s">
        <v>22</v>
      </c>
      <c r="J98" s="25" t="s">
        <v>22</v>
      </c>
      <c r="K98" s="25" t="s">
        <v>22</v>
      </c>
      <c r="L98" s="25" t="s">
        <v>22</v>
      </c>
      <c r="M98" s="59"/>
      <c r="O98" s="94"/>
      <c r="P98" s="94"/>
    </row>
    <row r="99" spans="2:16" ht="39.950000000000003" customHeight="1" x14ac:dyDescent="0.2">
      <c r="B99" s="27"/>
      <c r="C99" s="34" t="s">
        <v>289</v>
      </c>
      <c r="D99" s="35" t="s">
        <v>290</v>
      </c>
      <c r="E99" s="97" t="s">
        <v>291</v>
      </c>
      <c r="F99" s="93">
        <v>8800</v>
      </c>
      <c r="G99" s="37">
        <f t="shared" si="3"/>
        <v>7040</v>
      </c>
      <c r="H99" s="24" t="s">
        <v>21</v>
      </c>
      <c r="I99" s="25" t="s">
        <v>22</v>
      </c>
      <c r="J99" s="25" t="s">
        <v>22</v>
      </c>
      <c r="K99" s="25" t="s">
        <v>22</v>
      </c>
      <c r="L99" s="25" t="s">
        <v>22</v>
      </c>
      <c r="M99" s="59"/>
      <c r="O99" s="94"/>
      <c r="P99" s="94"/>
    </row>
    <row r="100" spans="2:16" ht="39.950000000000003" customHeight="1" x14ac:dyDescent="0.2">
      <c r="B100" s="27"/>
      <c r="C100" s="34" t="s">
        <v>292</v>
      </c>
      <c r="D100" s="35" t="s">
        <v>293</v>
      </c>
      <c r="E100" s="38" t="s">
        <v>294</v>
      </c>
      <c r="F100" s="93">
        <v>109165</v>
      </c>
      <c r="G100" s="37">
        <f t="shared" si="3"/>
        <v>87332</v>
      </c>
      <c r="H100" s="24" t="s">
        <v>21</v>
      </c>
      <c r="I100" s="25" t="s">
        <v>22</v>
      </c>
      <c r="J100" s="25" t="s">
        <v>22</v>
      </c>
      <c r="K100" s="25" t="s">
        <v>22</v>
      </c>
      <c r="L100" s="25" t="s">
        <v>22</v>
      </c>
      <c r="M100" s="59"/>
      <c r="O100" s="94"/>
      <c r="P100" s="94"/>
    </row>
    <row r="101" spans="2:16" ht="39.950000000000003" customHeight="1" x14ac:dyDescent="0.2">
      <c r="B101" s="27"/>
      <c r="C101" s="34" t="s">
        <v>295</v>
      </c>
      <c r="D101" s="98" t="s">
        <v>296</v>
      </c>
      <c r="E101" s="99" t="s">
        <v>297</v>
      </c>
      <c r="F101" s="100">
        <v>2655</v>
      </c>
      <c r="G101" s="37">
        <f t="shared" si="3"/>
        <v>2124</v>
      </c>
      <c r="H101" s="24" t="s">
        <v>21</v>
      </c>
      <c r="I101" s="25" t="s">
        <v>22</v>
      </c>
      <c r="J101" s="25" t="s">
        <v>22</v>
      </c>
      <c r="K101" s="25" t="s">
        <v>22</v>
      </c>
      <c r="L101" s="25" t="s">
        <v>22</v>
      </c>
      <c r="M101" s="101"/>
      <c r="O101" s="94"/>
      <c r="P101" s="94"/>
    </row>
    <row r="102" spans="2:16" ht="39.950000000000003" customHeight="1" x14ac:dyDescent="0.2">
      <c r="B102" s="102"/>
      <c r="C102" s="34" t="s">
        <v>298</v>
      </c>
      <c r="D102" s="103" t="s">
        <v>299</v>
      </c>
      <c r="E102" s="104" t="s">
        <v>300</v>
      </c>
      <c r="F102" s="105">
        <v>10500</v>
      </c>
      <c r="G102" s="37">
        <f t="shared" si="3"/>
        <v>8400</v>
      </c>
      <c r="H102" s="24" t="s">
        <v>21</v>
      </c>
      <c r="I102" s="25" t="s">
        <v>22</v>
      </c>
      <c r="J102" s="25" t="s">
        <v>22</v>
      </c>
      <c r="K102" s="25" t="s">
        <v>22</v>
      </c>
      <c r="L102" s="25" t="s">
        <v>22</v>
      </c>
      <c r="M102" s="101"/>
      <c r="O102" s="94"/>
      <c r="P102" s="94"/>
    </row>
    <row r="103" spans="2:16" ht="39.950000000000003" customHeight="1" x14ac:dyDescent="0.2">
      <c r="B103" s="102"/>
      <c r="C103" s="34" t="s">
        <v>301</v>
      </c>
      <c r="D103" s="103" t="s">
        <v>302</v>
      </c>
      <c r="E103" s="104" t="s">
        <v>303</v>
      </c>
      <c r="F103" s="105">
        <v>2250</v>
      </c>
      <c r="G103" s="37">
        <f t="shared" si="3"/>
        <v>1800</v>
      </c>
      <c r="H103" s="24" t="s">
        <v>21</v>
      </c>
      <c r="I103" s="25" t="s">
        <v>22</v>
      </c>
      <c r="J103" s="25" t="s">
        <v>22</v>
      </c>
      <c r="K103" s="25" t="s">
        <v>22</v>
      </c>
      <c r="L103" s="25" t="s">
        <v>22</v>
      </c>
      <c r="M103" s="101"/>
      <c r="O103" s="94"/>
      <c r="P103" s="94"/>
    </row>
    <row r="104" spans="2:16" ht="39.950000000000003" customHeight="1" x14ac:dyDescent="0.2">
      <c r="B104" s="102"/>
      <c r="C104" s="34" t="s">
        <v>304</v>
      </c>
      <c r="D104" s="103" t="s">
        <v>305</v>
      </c>
      <c r="E104" s="104" t="s">
        <v>306</v>
      </c>
      <c r="F104" s="105">
        <v>1800</v>
      </c>
      <c r="G104" s="106">
        <f t="shared" si="3"/>
        <v>1440</v>
      </c>
      <c r="H104" s="24" t="s">
        <v>21</v>
      </c>
      <c r="I104" s="25" t="s">
        <v>22</v>
      </c>
      <c r="J104" s="25" t="s">
        <v>22</v>
      </c>
      <c r="K104" s="25" t="s">
        <v>22</v>
      </c>
      <c r="L104" s="25" t="s">
        <v>22</v>
      </c>
      <c r="M104" s="101"/>
      <c r="O104" s="94"/>
      <c r="P104" s="94"/>
    </row>
    <row r="105" spans="2:16" ht="39.950000000000003" customHeight="1" thickBot="1" x14ac:dyDescent="0.3">
      <c r="B105" s="107"/>
      <c r="C105" s="108" t="s">
        <v>307</v>
      </c>
      <c r="D105" s="109" t="s">
        <v>308</v>
      </c>
      <c r="E105" s="110" t="s">
        <v>309</v>
      </c>
      <c r="F105" s="111">
        <v>4650</v>
      </c>
      <c r="G105" s="112">
        <f>F105-(F105*4.7625/100)</f>
        <v>4428.5437499999998</v>
      </c>
      <c r="H105" s="113" t="s">
        <v>21</v>
      </c>
      <c r="I105" s="108" t="s">
        <v>22</v>
      </c>
      <c r="J105" s="108" t="s">
        <v>22</v>
      </c>
      <c r="K105" s="108" t="s">
        <v>22</v>
      </c>
      <c r="L105" s="108" t="s">
        <v>22</v>
      </c>
      <c r="M105" s="114"/>
    </row>
    <row r="108" spans="2:16" x14ac:dyDescent="0.2">
      <c r="B108" s="115"/>
      <c r="C108" s="115"/>
      <c r="D108" s="116"/>
      <c r="E108" s="116"/>
      <c r="F108" s="116"/>
      <c r="G108" s="116"/>
      <c r="H108" s="116"/>
      <c r="J108" s="116"/>
      <c r="K108" s="115" t="s">
        <v>310</v>
      </c>
      <c r="L108" s="116"/>
    </row>
    <row r="109" spans="2:16" x14ac:dyDescent="0.2">
      <c r="B109" s="115"/>
      <c r="C109" s="115"/>
      <c r="H109" s="117" t="s">
        <v>311</v>
      </c>
      <c r="J109" s="116"/>
      <c r="K109" s="116"/>
      <c r="L109" s="116"/>
    </row>
    <row r="110" spans="2:16" x14ac:dyDescent="0.2">
      <c r="B110" s="118" t="s">
        <v>312</v>
      </c>
      <c r="C110" s="115"/>
      <c r="D110" s="119"/>
      <c r="E110" s="116"/>
      <c r="J110" s="116"/>
      <c r="K110" s="116"/>
      <c r="L110" s="116"/>
    </row>
    <row r="111" spans="2:16" x14ac:dyDescent="0.2">
      <c r="B111" s="115"/>
      <c r="C111" s="115"/>
      <c r="D111" s="116"/>
      <c r="E111" s="116"/>
      <c r="J111" s="116"/>
      <c r="K111" s="116"/>
      <c r="L111" s="116"/>
    </row>
    <row r="112" spans="2:16" x14ac:dyDescent="0.2">
      <c r="B112" s="115"/>
      <c r="C112" s="115"/>
      <c r="D112" s="116"/>
      <c r="E112" s="116"/>
    </row>
  </sheetData>
  <autoFilter ref="B7:M105"/>
  <pageMargins left="0.25" right="0.25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"/>
  <sheetViews>
    <sheetView tabSelected="1" zoomScaleNormal="100" workbookViewId="0">
      <pane ySplit="7" topLeftCell="A8" activePane="bottomLeft" state="frozen"/>
      <selection pane="bottomLeft" activeCell="K24" sqref="K24"/>
    </sheetView>
  </sheetViews>
  <sheetFormatPr defaultRowHeight="12.75" x14ac:dyDescent="0.25"/>
  <cols>
    <col min="1" max="1" width="0.5703125" style="6" customWidth="1"/>
    <col min="2" max="2" width="5.42578125" style="6" customWidth="1"/>
    <col min="3" max="3" width="12.85546875" style="5" customWidth="1"/>
    <col min="4" max="4" width="19.7109375" style="5" customWidth="1"/>
    <col min="5" max="5" width="11.85546875" style="4" customWidth="1"/>
    <col min="6" max="6" width="11.85546875" style="8" customWidth="1"/>
    <col min="7" max="7" width="12.42578125" style="8" customWidth="1"/>
    <col min="8" max="8" width="11.7109375" style="4" customWidth="1"/>
    <col min="9" max="9" width="9.7109375" style="5" customWidth="1"/>
    <col min="10" max="10" width="9.140625" style="5" customWidth="1"/>
    <col min="11" max="11" width="9" style="5" customWidth="1"/>
    <col min="12" max="12" width="9.7109375" style="5" customWidth="1"/>
    <col min="13" max="13" width="21.285156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 x14ac:dyDescent="0.25">
      <c r="B1" s="1" t="s">
        <v>0</v>
      </c>
      <c r="C1" s="2"/>
      <c r="D1" s="3"/>
      <c r="E1" s="3"/>
      <c r="F1" s="3"/>
      <c r="G1" s="3"/>
    </row>
    <row r="2" spans="2:18" ht="15.75" x14ac:dyDescent="0.25">
      <c r="B2" s="1" t="s">
        <v>1</v>
      </c>
      <c r="C2" s="2"/>
      <c r="D2" s="3"/>
      <c r="E2" s="3"/>
      <c r="F2" s="3"/>
      <c r="G2" s="3"/>
    </row>
    <row r="3" spans="2:18" ht="15.75" x14ac:dyDescent="0.25">
      <c r="B3" s="1" t="s">
        <v>2</v>
      </c>
      <c r="C3" s="2"/>
    </row>
    <row r="4" spans="2:18" x14ac:dyDescent="0.2">
      <c r="B4" s="9"/>
      <c r="C4" s="9"/>
      <c r="F4" s="3"/>
      <c r="G4" s="3"/>
      <c r="H4" s="9"/>
      <c r="I4" s="3"/>
    </row>
    <row r="5" spans="2:18" ht="18" x14ac:dyDescent="0.25">
      <c r="F5" s="3"/>
      <c r="G5" s="10" t="s">
        <v>3</v>
      </c>
      <c r="H5" s="11" t="s">
        <v>4</v>
      </c>
      <c r="I5" s="12" t="s">
        <v>5</v>
      </c>
      <c r="K5" s="120" t="s">
        <v>313</v>
      </c>
    </row>
    <row r="6" spans="2:18" ht="13.5" thickBot="1" x14ac:dyDescent="0.3"/>
    <row r="7" spans="2:18" ht="68.25" customHeight="1" thickBot="1" x14ac:dyDescent="0.3">
      <c r="B7" s="13" t="s">
        <v>6</v>
      </c>
      <c r="C7" s="14" t="s">
        <v>7</v>
      </c>
      <c r="D7" s="14" t="s">
        <v>8</v>
      </c>
      <c r="E7" s="14" t="s">
        <v>9</v>
      </c>
      <c r="F7" s="15" t="s">
        <v>10</v>
      </c>
      <c r="G7" s="15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6" t="s">
        <v>17</v>
      </c>
      <c r="N7" s="17"/>
      <c r="O7" s="17"/>
      <c r="P7" s="17"/>
    </row>
    <row r="8" spans="2:18" ht="39.950000000000003" customHeight="1" x14ac:dyDescent="0.25">
      <c r="B8" s="121" t="s">
        <v>314</v>
      </c>
      <c r="C8" s="122" t="s">
        <v>77</v>
      </c>
      <c r="D8" s="123" t="s">
        <v>78</v>
      </c>
      <c r="E8" s="19" t="s">
        <v>79</v>
      </c>
      <c r="F8" s="23">
        <v>56829</v>
      </c>
      <c r="G8" s="23">
        <v>48169</v>
      </c>
      <c r="H8" s="19" t="s">
        <v>21</v>
      </c>
      <c r="I8" s="124" t="s">
        <v>22</v>
      </c>
      <c r="J8" s="124" t="s">
        <v>22</v>
      </c>
      <c r="K8" s="124" t="s">
        <v>22</v>
      </c>
      <c r="L8" s="124" t="s">
        <v>22</v>
      </c>
      <c r="M8" s="125"/>
      <c r="R8" s="53"/>
    </row>
    <row r="9" spans="2:18" ht="39.950000000000003" customHeight="1" x14ac:dyDescent="0.25">
      <c r="B9" s="27" t="s">
        <v>315</v>
      </c>
      <c r="C9" s="34" t="s">
        <v>83</v>
      </c>
      <c r="D9" s="48" t="s">
        <v>84</v>
      </c>
      <c r="E9" s="49" t="s">
        <v>85</v>
      </c>
      <c r="F9" s="31">
        <v>35919</v>
      </c>
      <c r="G9" s="37">
        <v>32431</v>
      </c>
      <c r="H9" s="50" t="s">
        <v>21</v>
      </c>
      <c r="I9" s="51" t="s">
        <v>22</v>
      </c>
      <c r="J9" s="51" t="s">
        <v>22</v>
      </c>
      <c r="K9" s="51" t="s">
        <v>22</v>
      </c>
      <c r="L9" s="51" t="s">
        <v>22</v>
      </c>
      <c r="M9" s="52"/>
    </row>
    <row r="10" spans="2:18" ht="39.950000000000003" customHeight="1" x14ac:dyDescent="0.25">
      <c r="B10" s="27" t="s">
        <v>316</v>
      </c>
      <c r="C10" s="34" t="s">
        <v>97</v>
      </c>
      <c r="D10" s="48" t="s">
        <v>98</v>
      </c>
      <c r="E10" s="49" t="s">
        <v>99</v>
      </c>
      <c r="F10" s="31">
        <v>50081</v>
      </c>
      <c r="G10" s="37">
        <v>40302</v>
      </c>
      <c r="H10" s="50" t="s">
        <v>21</v>
      </c>
      <c r="I10" s="51" t="s">
        <v>22</v>
      </c>
      <c r="J10" s="51" t="s">
        <v>22</v>
      </c>
      <c r="K10" s="51" t="s">
        <v>22</v>
      </c>
      <c r="L10" s="51" t="s">
        <v>22</v>
      </c>
      <c r="M10" s="52"/>
      <c r="R10" s="55"/>
    </row>
    <row r="11" spans="2:18" ht="39.950000000000003" customHeight="1" x14ac:dyDescent="0.25">
      <c r="B11" s="27" t="s">
        <v>317</v>
      </c>
      <c r="C11" s="34" t="s">
        <v>257</v>
      </c>
      <c r="D11" s="83" t="s">
        <v>258</v>
      </c>
      <c r="E11" s="39" t="s">
        <v>259</v>
      </c>
      <c r="F11" s="78">
        <v>233220</v>
      </c>
      <c r="G11" s="37">
        <v>186576</v>
      </c>
      <c r="H11" s="24" t="s">
        <v>21</v>
      </c>
      <c r="I11" s="25" t="s">
        <v>22</v>
      </c>
      <c r="J11" s="25" t="s">
        <v>22</v>
      </c>
      <c r="K11" s="25" t="s">
        <v>22</v>
      </c>
      <c r="L11" s="25" t="s">
        <v>22</v>
      </c>
      <c r="M11" s="85"/>
      <c r="R11" s="55"/>
    </row>
    <row r="12" spans="2:18" ht="39.950000000000003" customHeight="1" x14ac:dyDescent="0.25">
      <c r="B12" s="27" t="s">
        <v>318</v>
      </c>
      <c r="C12" s="34" t="s">
        <v>283</v>
      </c>
      <c r="D12" s="29" t="s">
        <v>284</v>
      </c>
      <c r="E12" s="49" t="s">
        <v>285</v>
      </c>
      <c r="F12" s="93">
        <v>53129</v>
      </c>
      <c r="G12" s="37">
        <v>42503.199999999997</v>
      </c>
      <c r="H12" s="24" t="s">
        <v>21</v>
      </c>
      <c r="I12" s="25" t="s">
        <v>22</v>
      </c>
      <c r="J12" s="25" t="s">
        <v>22</v>
      </c>
      <c r="K12" s="25" t="s">
        <v>22</v>
      </c>
      <c r="L12" s="25" t="s">
        <v>22</v>
      </c>
      <c r="M12" s="59"/>
      <c r="R12" s="55"/>
    </row>
    <row r="13" spans="2:18" ht="39.950000000000003" customHeight="1" thickBot="1" x14ac:dyDescent="0.3">
      <c r="B13" s="107" t="s">
        <v>319</v>
      </c>
      <c r="C13" s="108" t="s">
        <v>292</v>
      </c>
      <c r="D13" s="126" t="s">
        <v>293</v>
      </c>
      <c r="E13" s="113" t="s">
        <v>294</v>
      </c>
      <c r="F13" s="127">
        <v>109165</v>
      </c>
      <c r="G13" s="112">
        <v>87332</v>
      </c>
      <c r="H13" s="128" t="s">
        <v>21</v>
      </c>
      <c r="I13" s="129" t="s">
        <v>22</v>
      </c>
      <c r="J13" s="129" t="s">
        <v>22</v>
      </c>
      <c r="K13" s="129" t="s">
        <v>22</v>
      </c>
      <c r="L13" s="129" t="s">
        <v>22</v>
      </c>
      <c r="M13" s="130"/>
    </row>
    <row r="16" spans="2:18" x14ac:dyDescent="0.2">
      <c r="B16" s="115"/>
      <c r="C16" s="115"/>
      <c r="D16" s="116"/>
      <c r="E16" s="116"/>
      <c r="F16" s="116"/>
      <c r="G16" s="116"/>
      <c r="H16" s="116"/>
      <c r="J16" s="116"/>
      <c r="K16" s="115" t="s">
        <v>310</v>
      </c>
      <c r="L16" s="116"/>
    </row>
    <row r="17" spans="2:12" x14ac:dyDescent="0.2">
      <c r="B17" s="115"/>
      <c r="C17" s="115"/>
      <c r="H17" s="117" t="s">
        <v>311</v>
      </c>
      <c r="J17" s="116"/>
      <c r="K17" s="116"/>
      <c r="L17" s="116"/>
    </row>
    <row r="18" spans="2:12" x14ac:dyDescent="0.2">
      <c r="B18" s="118" t="s">
        <v>312</v>
      </c>
      <c r="C18" s="115"/>
      <c r="D18" s="119"/>
      <c r="E18" s="116"/>
      <c r="J18" s="116"/>
      <c r="K18" s="116"/>
      <c r="L18" s="116"/>
    </row>
    <row r="19" spans="2:12" x14ac:dyDescent="0.2">
      <c r="B19" s="115"/>
      <c r="C19" s="115"/>
      <c r="D19" s="116"/>
      <c r="E19" s="116"/>
      <c r="J19" s="116"/>
      <c r="K19" s="116"/>
      <c r="L19" s="116"/>
    </row>
    <row r="20" spans="2:12" x14ac:dyDescent="0.2">
      <c r="B20" s="115"/>
      <c r="C20" s="115"/>
      <c r="D20" s="116"/>
      <c r="E20" s="116"/>
    </row>
  </sheetData>
  <autoFilter ref="B7:M13"/>
  <pageMargins left="0.25" right="0.25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- glavni</vt:lpstr>
      <vt:lpstr>plan nabave - natječaji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2019-06-11T11:55:28Z</dcterms:modified>
</cp:coreProperties>
</file>